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1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J32" i="5"/>
  <c r="R32" i="5"/>
  <c r="C32" i="5"/>
  <c r="K32" i="5"/>
  <c r="S32" i="5"/>
  <c r="P32" i="5"/>
  <c r="D32" i="5"/>
  <c r="L32" i="5"/>
  <c r="E32" i="5"/>
  <c r="M32" i="5"/>
  <c r="F32" i="5"/>
  <c r="N32" i="5"/>
  <c r="G32" i="5"/>
  <c r="O32" i="5"/>
  <c r="H32" i="5"/>
  <c r="I32" i="6"/>
  <c r="Q32" i="6"/>
  <c r="C32" i="6"/>
  <c r="S32" i="6"/>
  <c r="D32" i="6"/>
  <c r="L32" i="6"/>
  <c r="E32" i="6"/>
  <c r="M32" i="6"/>
  <c r="J32" i="6"/>
  <c r="R32" i="6"/>
  <c r="K32" i="6"/>
  <c r="F32" i="6"/>
  <c r="N32" i="6"/>
  <c r="G32" i="6"/>
  <c r="O32" i="6"/>
  <c r="H32" i="6"/>
  <c r="P32" i="6"/>
  <c r="J31" i="5"/>
  <c r="R31" i="5"/>
  <c r="L31" i="5"/>
  <c r="C31" i="5"/>
  <c r="K31" i="5"/>
  <c r="S31" i="5"/>
  <c r="D31" i="5"/>
  <c r="E31" i="5"/>
  <c r="M31" i="5"/>
  <c r="F31" i="5"/>
  <c r="N31" i="5"/>
  <c r="I31" i="5"/>
  <c r="G31" i="5"/>
  <c r="O31" i="5"/>
  <c r="H31" i="5"/>
  <c r="P31" i="5"/>
  <c r="Q31" i="5"/>
  <c r="J31" i="6"/>
  <c r="R31" i="6"/>
  <c r="D31" i="6"/>
  <c r="E31" i="6"/>
  <c r="M31" i="6"/>
  <c r="F31" i="6"/>
  <c r="C31" i="6"/>
  <c r="K31" i="6"/>
  <c r="S31" i="6"/>
  <c r="L31" i="6"/>
  <c r="N31" i="6"/>
  <c r="G31" i="6"/>
  <c r="O31" i="6"/>
  <c r="H31" i="6"/>
  <c r="P31" i="6"/>
  <c r="I31" i="6"/>
  <c r="Q31" i="6"/>
  <c r="H33" i="5"/>
  <c r="P33" i="5"/>
  <c r="R33" i="5"/>
  <c r="I33" i="5"/>
  <c r="Q33" i="5"/>
  <c r="J33" i="5"/>
  <c r="C33" i="5"/>
  <c r="K33" i="5"/>
  <c r="S33" i="5"/>
  <c r="D33" i="5"/>
  <c r="L33" i="5"/>
  <c r="O33" i="5"/>
  <c r="E33" i="5"/>
  <c r="M33" i="5"/>
  <c r="F33" i="5"/>
  <c r="N33" i="5"/>
  <c r="G33" i="5"/>
  <c r="H33" i="6"/>
  <c r="P33" i="6"/>
  <c r="R33" i="6"/>
  <c r="K33" i="6"/>
  <c r="S33" i="6"/>
  <c r="L33" i="6"/>
  <c r="I33" i="6"/>
  <c r="Q33" i="6"/>
  <c r="J33" i="6"/>
  <c r="C33" i="6"/>
  <c r="D33" i="6"/>
  <c r="E33" i="6"/>
  <c r="M33" i="6"/>
  <c r="F33" i="6"/>
  <c r="N33" i="6"/>
  <c r="G33" i="6"/>
  <c r="O33" i="6"/>
  <c r="C30" i="5"/>
  <c r="K30" i="5"/>
  <c r="S30" i="5"/>
  <c r="D30" i="5"/>
  <c r="L30" i="5"/>
  <c r="E30" i="5"/>
  <c r="M30" i="5"/>
  <c r="R30" i="5"/>
  <c r="F30" i="5"/>
  <c r="N30" i="5"/>
  <c r="G30" i="5"/>
  <c r="O30" i="5"/>
  <c r="H30" i="5"/>
  <c r="P30" i="5"/>
  <c r="I30" i="5"/>
  <c r="Q30" i="5"/>
  <c r="J30" i="5"/>
  <c r="G34" i="5"/>
  <c r="O34" i="5"/>
  <c r="H34" i="5"/>
  <c r="P34" i="5"/>
  <c r="I34" i="5"/>
  <c r="Q34" i="5"/>
  <c r="C34" i="5"/>
  <c r="E34" i="5"/>
  <c r="F34" i="5"/>
  <c r="J34" i="5"/>
  <c r="R34" i="5"/>
  <c r="K34" i="5"/>
  <c r="S34" i="5"/>
  <c r="M34" i="5"/>
  <c r="D34" i="5"/>
  <c r="L34" i="5"/>
  <c r="N34" i="5"/>
  <c r="C30" i="6"/>
  <c r="K30" i="6"/>
  <c r="S30" i="6"/>
  <c r="M30" i="6"/>
  <c r="F30" i="6"/>
  <c r="O30" i="6"/>
  <c r="D30" i="6"/>
  <c r="L30" i="6"/>
  <c r="E30" i="6"/>
  <c r="N30" i="6"/>
  <c r="G30" i="6"/>
  <c r="H30" i="6"/>
  <c r="P30" i="6"/>
  <c r="I30" i="6"/>
  <c r="Q30" i="6"/>
  <c r="J30" i="6"/>
  <c r="R30" i="6"/>
  <c r="G34" i="6"/>
  <c r="O34" i="6"/>
  <c r="I34" i="6"/>
  <c r="R34" i="6"/>
  <c r="K34" i="6"/>
  <c r="S34" i="6"/>
  <c r="H34" i="6"/>
  <c r="P34" i="6"/>
  <c r="Q34" i="6"/>
  <c r="J34" i="6"/>
  <c r="C34" i="6"/>
  <c r="D34" i="6"/>
  <c r="L34" i="6"/>
  <c r="E34" i="6"/>
  <c r="M34" i="6"/>
  <c r="F34" i="6"/>
  <c r="N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<sst xmlns="http://schemas.openxmlformats.org/spreadsheetml/2006/main" count="155" uniqueCount="56">
  <si>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</si>
  <si>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</si>
  <si>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</si>
  <si>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</si>
  <si>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</si>
  <si>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</si>
  <si>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</si>
  <si>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</si>
  <si>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</si>
  <si>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</si>
  <si>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</si>
  <si>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</si>
  <si>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</si>
  <si>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</si>
  <si>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</si>
  <si>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</si>
  <si>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</si>
  <si>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</si>
  <si>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</si>
  <si>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</si>
  <si>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</si>
  <si>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</si>
  <si>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</si>
  <si>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</si>
  <si>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</si>
  <si>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</si>
  <si>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</si>
  <si>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</si>
  <si>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</si>
  <si>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</si>
  <si>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</si>
  <si>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</si>
  <si>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</si>
  <si>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</si>
  <si>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</si>
  <si>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</si>
  <si>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</si>
  <si>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</si>
  <si>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</si>
  <si>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</si>
  <si>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</si>
  <si>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</si>
  <si>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</si>
  <si>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</si>
  <si>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</si>
  <si>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</si>
  <si>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</si>
  <si>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</si>
  <si>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</si>
  <si>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</si>
  <si>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</si>
  <si>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</si>
  <si>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</si>
  <si>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</si>
  <si>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VD21 - Amont Pierre à Granfer, rive gauche de la Serine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</si>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</sst>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31" sqref="G3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42339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/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>
        <v>4</v>
      </c>
      <c r="J13" s="8">
        <v>1</v>
      </c>
      <c r="K13" s="8">
        <v>2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4</v>
      </c>
      <c r="J14" s="8">
        <v>4</v>
      </c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>
        <v>5</v>
      </c>
      <c r="J15" s="8">
        <v>3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2</v>
      </c>
      <c r="J16" s="8">
        <v>3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>
        <v>3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2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27</v>
      </c>
      <c r="J54" s="12">
        <f t="shared" si="0"/>
        <v>15</v>
      </c>
      <c r="K54" s="12">
        <f t="shared" si="0"/>
        <v>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48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27</v>
      </c>
      <c r="J55" s="20">
        <f t="shared" si="3"/>
        <v>15</v>
      </c>
      <c r="K55" s="20">
        <f t="shared" si="3"/>
        <v>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</v>
      </c>
      <c r="T55" s="21">
        <f>ROUND(SUM(C55:S55),0)</f>
        <v>48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3.5</v>
      </c>
      <c r="J56" s="22">
        <f>ROUND('Calcul surface terriere'!J53, 2)</f>
        <v>1.44</v>
      </c>
      <c r="K56" s="22">
        <f>ROUND('Calcul surface terriere'!K53, 2)</f>
        <v>0.28999999999999998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0.05</v>
      </c>
      <c r="T56" s="23">
        <f>ROUND('Calcul surface terriere'!T53,1)</f>
        <v>5.3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3.5</v>
      </c>
      <c r="J57" s="22">
        <f>ROUND('Calcul surface terriere'!J54, 2)</f>
        <v>1.44</v>
      </c>
      <c r="K57" s="22">
        <f>ROUND('Calcul surface terriere'!K54, 2)</f>
        <v>0.28999999999999998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0.05</v>
      </c>
      <c r="T57" s="23">
        <f>ROUND('Calcul surface terriere'!T54, 1)</f>
        <v>5.3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66</v>
      </c>
      <c r="J58" s="24">
        <f>ROUND(100 * 'Calcul surface terriere'!J55,0)</f>
        <v>27</v>
      </c>
      <c r="K58" s="24">
        <f>ROUND(100 * 'Calcul surface terriere'!K55,0)</f>
        <v>5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39.200000000000003</v>
      </c>
      <c r="J59" s="26">
        <f>ROUND('Calcul volume sur pied'!J53, 1)</f>
        <v>15.1</v>
      </c>
      <c r="K59" s="26">
        <f>ROUND('Calcul volume sur pied'!K53, 1)</f>
        <v>2.6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0.5</v>
      </c>
      <c r="T59" s="27">
        <f>ROUND('Calcul volume sur pied'!T53, 0)</f>
        <v>57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39.200000000000003</v>
      </c>
      <c r="J60" s="26">
        <f>ROUND('Calcul volume sur pied'!J54, 1)</f>
        <v>15.1</v>
      </c>
      <c r="K60" s="26">
        <f>ROUND('Calcul volume sur pied'!K54, 1)</f>
        <v>2.6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0.5</v>
      </c>
      <c r="T60" s="27">
        <f>ROUND('Calcul volume sur pied'!T54, 0)</f>
        <v>57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68</v>
      </c>
      <c r="J61" s="24">
        <f>ROUND(100 * 'Calcul volume sur pied'!J55, 0)</f>
        <v>26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1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</v>
      </c>
      <c r="J13" s="8">
        <f>'Protocole Inventaire'!J13/$B$6</f>
        <v>1</v>
      </c>
      <c r="K13" s="8">
        <f>'Protocole Inventaire'!K13/$B$6</f>
        <v>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</v>
      </c>
      <c r="J14" s="8">
        <f>'Protocole Inventaire'!J14/$B$6</f>
        <v>4</v>
      </c>
      <c r="K14" s="8">
        <f>'Protocole Inventaire'!K14/$B$6</f>
        <v>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5</v>
      </c>
      <c r="J15" s="8">
        <f>'Protocole Inventaire'!J15/$B$6</f>
        <v>3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</v>
      </c>
      <c r="J16" s="8">
        <f>'Protocole Inventaire'!J16/$B$6</f>
        <v>3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</v>
      </c>
      <c r="J17" s="8">
        <f>'Protocole Inventaire'!J17/$B$6</f>
        <v>1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</v>
      </c>
      <c r="J18" s="8">
        <f>'Protocole Inventaire'!J18/$B$6</f>
        <v>2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4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5.3092915845667513E-2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0.28274333882308139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0.45396013844372518</v>
      </c>
      <c r="J15" s="8">
        <f>'Protocole Inventaire'!J15*($A15/200)^2*PI()</f>
        <v>0.27237608306623512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0.34023448438377463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3.4969067827107989</v>
      </c>
      <c r="J53">
        <f t="shared" si="0"/>
        <v>1.4448184613859458</v>
      </c>
      <c r="K53">
        <f t="shared" si="0"/>
        <v>0.28557077221131222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5.3092915845667513E-2</v>
      </c>
      <c r="T53">
        <f>SUM(C53:S53)</f>
        <v>5.2803889321537243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3.4969067827107989</v>
      </c>
      <c r="J54">
        <f t="shared" si="1"/>
        <v>1.4448184613859458</v>
      </c>
      <c r="K54">
        <f t="shared" si="1"/>
        <v>0.28557077221131222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5.3092915845667513E-2</v>
      </c>
      <c r="T54">
        <f>SUM(C54:S54)</f>
        <v>5.2803889321537243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0.66224416944312237</v>
      </c>
      <c r="J55">
        <f t="shared" si="2"/>
        <v>0.27361970490242743</v>
      </c>
      <c r="K55">
        <f t="shared" si="2"/>
        <v>5.408138981437411E-2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1.0054735840076157E-2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0.46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2.68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4.6000000000000005</v>
      </c>
      <c r="J15" s="8">
        <f>'Protocole Inventaire'!J15*$B15</f>
        <v>2.7600000000000002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3.63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39.21</v>
      </c>
      <c r="J53">
        <f t="shared" si="0"/>
        <v>15.13</v>
      </c>
      <c r="K53">
        <f t="shared" si="0"/>
        <v>2.5499999999999998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0.46</v>
      </c>
      <c r="T53">
        <f>SUM(C53:S53)</f>
        <v>57.35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39.21</v>
      </c>
      <c r="J54">
        <f t="shared" si="1"/>
        <v>15.13</v>
      </c>
      <c r="K54">
        <f t="shared" si="1"/>
        <v>2.5499999999999998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0.46</v>
      </c>
      <c r="T54">
        <f>SUM(C54:S54)</f>
        <v>57.35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0.68369659982563213</v>
      </c>
      <c r="J55">
        <f t="shared" si="2"/>
        <v>0.26381865736704446</v>
      </c>
      <c r="K55">
        <f t="shared" si="2"/>
        <v>4.4463818657367038E-2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8.0209241499564089E-3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2025-02-10T10:51:57Z</dcterms:modified>
</cp:coreProperties>
</file>