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drawings/drawing2.xml" ContentType="application/vnd.openxmlformats-officedocument.drawing+xml"/>
  <Override PartName="/xl/ctrlProps/ctrlProp8.xml" ContentType="application/vnd.ms-excel.controlproperties+xml"/>
  <Override PartName="/xl/ctrlProps/ctrlProp9.xml" ContentType="application/vnd.ms-excel.controlproperties+xml"/>
  <Override PartName="/xl/drawings/drawing3.xml" ContentType="application/vnd.openxmlformats-officedocument.drawing+xml"/>
  <Override PartName="/xl/ctrlProps/ctrlProp10.xml" ContentType="application/vnd.ms-excel.controlproperties+xml"/>
  <Override PartName="/xl/ctrlProps/ctrlProp11.xml" ContentType="application/vnd.ms-excel.controlproperties+xml"/>
  <Override PartName="/xl/drawings/drawing4.xml" ContentType="application/vnd.openxmlformats-officedocument.drawing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Y:\SID\Forst und Jagd\Amt für Forst und Jagd\FORST\Weiserflächen Schutzwald UR\Rohdaten\04 - Bauen_Choltalwald\"/>
    </mc:Choice>
  </mc:AlternateContent>
  <bookViews>
    <workbookView xWindow="795" yWindow="-90" windowWidth="16290" windowHeight="5460" tabRatio="938" activeTab="5"/>
  </bookViews>
  <sheets>
    <sheet name="Form1" sheetId="44" r:id="rId1"/>
    <sheet name="Form2" sheetId="15" r:id="rId2"/>
    <sheet name="Form 2 Rück" sheetId="45" r:id="rId3"/>
    <sheet name="Form 3" sheetId="46" r:id="rId4"/>
    <sheet name="Form 4" sheetId="47" r:id="rId5"/>
    <sheet name="Form 5" sheetId="50" r:id="rId6"/>
    <sheet name="Vollkluppierung" sheetId="48" r:id="rId7"/>
    <sheet name="Anzeichnung" sheetId="49" r:id="rId8"/>
    <sheet name="Naturgefahr" sheetId="14" state="hidden" r:id="rId9"/>
    <sheet name="Minimalprofil" sheetId="16" state="hidden" r:id="rId10"/>
  </sheets>
  <calcPr calcId="162913"/>
</workbook>
</file>

<file path=xl/calcChain.xml><?xml version="1.0" encoding="utf-8"?>
<calcChain xmlns="http://schemas.openxmlformats.org/spreadsheetml/2006/main">
  <c r="B3" i="50" l="1"/>
  <c r="B2" i="50"/>
  <c r="E7" i="48"/>
  <c r="E28" i="48" s="1"/>
  <c r="G7" i="48"/>
  <c r="I7" i="48"/>
  <c r="K7" i="48"/>
  <c r="K28" i="48" s="1"/>
  <c r="M7" i="48"/>
  <c r="L7" i="48"/>
  <c r="E8" i="48"/>
  <c r="G8" i="48"/>
  <c r="M8" i="48" s="1"/>
  <c r="I8" i="48"/>
  <c r="K8" i="48"/>
  <c r="L8" i="48"/>
  <c r="E9" i="48"/>
  <c r="G9" i="48"/>
  <c r="I9" i="48"/>
  <c r="K9" i="48"/>
  <c r="M9" i="48"/>
  <c r="L9" i="48"/>
  <c r="E10" i="48"/>
  <c r="G10" i="48"/>
  <c r="I10" i="48"/>
  <c r="M10" i="48" s="1"/>
  <c r="K10" i="48"/>
  <c r="L10" i="48"/>
  <c r="E11" i="48"/>
  <c r="G11" i="48"/>
  <c r="I11" i="48"/>
  <c r="K11" i="48"/>
  <c r="M11" i="48"/>
  <c r="L11" i="48"/>
  <c r="E12" i="48"/>
  <c r="G12" i="48"/>
  <c r="I12" i="48"/>
  <c r="M12" i="48" s="1"/>
  <c r="K12" i="48"/>
  <c r="L12" i="48"/>
  <c r="E13" i="48"/>
  <c r="G13" i="48"/>
  <c r="I13" i="48"/>
  <c r="K13" i="48"/>
  <c r="M13" i="48"/>
  <c r="L13" i="48"/>
  <c r="E14" i="48"/>
  <c r="G14" i="48"/>
  <c r="I14" i="48"/>
  <c r="M14" i="48" s="1"/>
  <c r="K14" i="48"/>
  <c r="L14" i="48"/>
  <c r="E15" i="48"/>
  <c r="G15" i="48"/>
  <c r="I15" i="48"/>
  <c r="K15" i="48"/>
  <c r="M15" i="48"/>
  <c r="L15" i="48"/>
  <c r="E16" i="48"/>
  <c r="G16" i="48"/>
  <c r="I16" i="48"/>
  <c r="M16" i="48" s="1"/>
  <c r="K16" i="48"/>
  <c r="L16" i="48"/>
  <c r="E17" i="48"/>
  <c r="G17" i="48"/>
  <c r="I17" i="48"/>
  <c r="K17" i="48"/>
  <c r="M17" i="48"/>
  <c r="L17" i="48"/>
  <c r="E18" i="48"/>
  <c r="G18" i="48"/>
  <c r="I18" i="48"/>
  <c r="M18" i="48" s="1"/>
  <c r="K18" i="48"/>
  <c r="L18" i="48"/>
  <c r="E19" i="48"/>
  <c r="G19" i="48"/>
  <c r="I19" i="48"/>
  <c r="K19" i="48"/>
  <c r="M19" i="48"/>
  <c r="L19" i="48"/>
  <c r="E20" i="48"/>
  <c r="G20" i="48"/>
  <c r="I20" i="48"/>
  <c r="M20" i="48" s="1"/>
  <c r="K20" i="48"/>
  <c r="L20" i="48"/>
  <c r="E21" i="48"/>
  <c r="G21" i="48"/>
  <c r="I21" i="48"/>
  <c r="K21" i="48"/>
  <c r="M21" i="48"/>
  <c r="L21" i="48"/>
  <c r="E22" i="48"/>
  <c r="G22" i="48"/>
  <c r="I22" i="48"/>
  <c r="M22" i="48" s="1"/>
  <c r="K22" i="48"/>
  <c r="L22" i="48"/>
  <c r="E23" i="48"/>
  <c r="G23" i="48"/>
  <c r="I23" i="48"/>
  <c r="K23" i="48"/>
  <c r="M23" i="48"/>
  <c r="L23" i="48"/>
  <c r="E24" i="48"/>
  <c r="G24" i="48"/>
  <c r="I24" i="48"/>
  <c r="M24" i="48" s="1"/>
  <c r="K24" i="48"/>
  <c r="L24" i="48"/>
  <c r="E25" i="48"/>
  <c r="M25" i="48" s="1"/>
  <c r="G25" i="48"/>
  <c r="I25" i="48"/>
  <c r="K25" i="48"/>
  <c r="L25" i="48"/>
  <c r="E26" i="48"/>
  <c r="G26" i="48"/>
  <c r="I26" i="48"/>
  <c r="M26" i="48" s="1"/>
  <c r="K26" i="48"/>
  <c r="L26" i="48"/>
  <c r="D28" i="48"/>
  <c r="L28" i="48" s="1"/>
  <c r="F28" i="48"/>
  <c r="G28" i="48"/>
  <c r="H28" i="48"/>
  <c r="I28" i="48"/>
  <c r="J28" i="48"/>
  <c r="R2" i="47"/>
  <c r="O2" i="47"/>
  <c r="M2" i="47"/>
  <c r="B2" i="47"/>
  <c r="I2" i="47"/>
  <c r="E3" i="45"/>
  <c r="Q2" i="46"/>
  <c r="L2" i="46"/>
  <c r="D2" i="46"/>
  <c r="J2" i="46"/>
  <c r="E1" i="45"/>
  <c r="C2" i="45"/>
  <c r="H2" i="15"/>
  <c r="B2" i="15"/>
  <c r="C48" i="15"/>
  <c r="C42" i="15"/>
  <c r="C36" i="15"/>
  <c r="C30" i="15"/>
  <c r="C24" i="15"/>
  <c r="C18" i="15"/>
  <c r="C12" i="15"/>
  <c r="S5" i="15"/>
  <c r="S6" i="15"/>
  <c r="C25" i="15"/>
  <c r="C52" i="15"/>
  <c r="C34" i="15"/>
  <c r="C21" i="15"/>
  <c r="T6" i="47"/>
  <c r="T5" i="47"/>
  <c r="T12" i="47" s="1"/>
  <c r="T7" i="47"/>
  <c r="T8" i="47"/>
  <c r="T9" i="47"/>
  <c r="T10" i="47"/>
  <c r="T11" i="47"/>
  <c r="E7" i="49"/>
  <c r="G7" i="49"/>
  <c r="G28" i="49" s="1"/>
  <c r="I7" i="49"/>
  <c r="K7" i="49"/>
  <c r="L7" i="49"/>
  <c r="E8" i="49"/>
  <c r="E28" i="49" s="1"/>
  <c r="G8" i="49"/>
  <c r="I8" i="49"/>
  <c r="I28" i="49" s="1"/>
  <c r="K8" i="49"/>
  <c r="L8" i="49"/>
  <c r="E9" i="49"/>
  <c r="G9" i="49"/>
  <c r="I9" i="49"/>
  <c r="K9" i="49"/>
  <c r="K28" i="49" s="1"/>
  <c r="L9" i="49"/>
  <c r="E10" i="49"/>
  <c r="G10" i="49"/>
  <c r="M10" i="49" s="1"/>
  <c r="I10" i="49"/>
  <c r="K10" i="49"/>
  <c r="L10" i="49"/>
  <c r="E11" i="49"/>
  <c r="M11" i="49" s="1"/>
  <c r="G11" i="49"/>
  <c r="I11" i="49"/>
  <c r="K11" i="49"/>
  <c r="L11" i="49"/>
  <c r="E12" i="49"/>
  <c r="G12" i="49"/>
  <c r="M12" i="49" s="1"/>
  <c r="I12" i="49"/>
  <c r="K12" i="49"/>
  <c r="L12" i="49"/>
  <c r="E13" i="49"/>
  <c r="M13" i="49" s="1"/>
  <c r="G13" i="49"/>
  <c r="I13" i="49"/>
  <c r="K13" i="49"/>
  <c r="L13" i="49"/>
  <c r="E14" i="49"/>
  <c r="G14" i="49"/>
  <c r="M14" i="49" s="1"/>
  <c r="I14" i="49"/>
  <c r="K14" i="49"/>
  <c r="L14" i="49"/>
  <c r="E15" i="49"/>
  <c r="M15" i="49" s="1"/>
  <c r="G15" i="49"/>
  <c r="I15" i="49"/>
  <c r="K15" i="49"/>
  <c r="L15" i="49"/>
  <c r="E16" i="49"/>
  <c r="G16" i="49"/>
  <c r="M16" i="49" s="1"/>
  <c r="I16" i="49"/>
  <c r="K16" i="49"/>
  <c r="L16" i="49"/>
  <c r="E17" i="49"/>
  <c r="M17" i="49" s="1"/>
  <c r="G17" i="49"/>
  <c r="I17" i="49"/>
  <c r="K17" i="49"/>
  <c r="L17" i="49"/>
  <c r="E18" i="49"/>
  <c r="G18" i="49"/>
  <c r="M18" i="49" s="1"/>
  <c r="I18" i="49"/>
  <c r="K18" i="49"/>
  <c r="L18" i="49"/>
  <c r="E19" i="49"/>
  <c r="M19" i="49" s="1"/>
  <c r="G19" i="49"/>
  <c r="I19" i="49"/>
  <c r="K19" i="49"/>
  <c r="L19" i="49"/>
  <c r="E20" i="49"/>
  <c r="G20" i="49"/>
  <c r="M20" i="49" s="1"/>
  <c r="I20" i="49"/>
  <c r="K20" i="49"/>
  <c r="L20" i="49"/>
  <c r="E21" i="49"/>
  <c r="M21" i="49" s="1"/>
  <c r="G21" i="49"/>
  <c r="I21" i="49"/>
  <c r="K21" i="49"/>
  <c r="L21" i="49"/>
  <c r="E22" i="49"/>
  <c r="G22" i="49"/>
  <c r="M22" i="49" s="1"/>
  <c r="I22" i="49"/>
  <c r="K22" i="49"/>
  <c r="L22" i="49"/>
  <c r="E23" i="49"/>
  <c r="M23" i="49" s="1"/>
  <c r="G23" i="49"/>
  <c r="I23" i="49"/>
  <c r="K23" i="49"/>
  <c r="L23" i="49"/>
  <c r="E24" i="49"/>
  <c r="G24" i="49"/>
  <c r="M24" i="49" s="1"/>
  <c r="I24" i="49"/>
  <c r="K24" i="49"/>
  <c r="L24" i="49"/>
  <c r="E25" i="49"/>
  <c r="M25" i="49" s="1"/>
  <c r="G25" i="49"/>
  <c r="I25" i="49"/>
  <c r="K25" i="49"/>
  <c r="L25" i="49"/>
  <c r="E26" i="49"/>
  <c r="G26" i="49"/>
  <c r="M26" i="49" s="1"/>
  <c r="I26" i="49"/>
  <c r="K26" i="49"/>
  <c r="L26" i="49"/>
  <c r="D28" i="49"/>
  <c r="F28" i="49"/>
  <c r="H28" i="49"/>
  <c r="J28" i="49"/>
  <c r="M8" i="49"/>
  <c r="M28" i="49" l="1"/>
  <c r="L30" i="48"/>
  <c r="H30" i="48"/>
  <c r="F30" i="48"/>
  <c r="D30" i="48"/>
  <c r="J30" i="48"/>
  <c r="M28" i="48"/>
  <c r="E32" i="48" s="1"/>
  <c r="M7" i="49"/>
  <c r="M9" i="49"/>
  <c r="L28" i="49"/>
  <c r="F30" i="49" l="1"/>
  <c r="L30" i="49"/>
  <c r="E32" i="49"/>
  <c r="H30" i="49"/>
  <c r="J30" i="49"/>
  <c r="D30" i="49"/>
</calcChain>
</file>

<file path=xl/sharedStrings.xml><?xml version="1.0" encoding="utf-8"?>
<sst xmlns="http://schemas.openxmlformats.org/spreadsheetml/2006/main" count="1115" uniqueCount="646">
  <si>
    <t>25* Ahorn-Lindenwald / Trockener Turinermeister-Lindenwald (Sonderwaldstandorte)</t>
  </si>
  <si>
    <t>Li, Ah, Es, Ei, Ki, Mb,
andere Laubbäume 90 - 100 %</t>
  </si>
  <si>
    <t>Vor Schuttbewegung geschützte
Kleinstandorte vorhanden. Fläche mit starker Vegetationskonkurrenz für Esche &lt; 1/3</t>
  </si>
  <si>
    <t>25B Insubrischer Turinermeister-Lindenwald (Sonderwaldstandorte)</t>
  </si>
  <si>
    <t>Li 40 - 80 %
Andere Laubbäume 10 - 60 %
Ro 0 - 10 %
Edellorbeer, Stechpalme
Samenbäume - 30 %</t>
  </si>
  <si>
    <t>47H Zypressenschlafmoos-Fichtenwald (Sonderwaldstandorte)</t>
  </si>
  <si>
    <t>Fi 50 - 100 %
Vb Samenbäume
Ta, Lä 0 - 50 %</t>
  </si>
  <si>
    <t>Kleinkollektive, allenfalls Einzelbäume</t>
  </si>
  <si>
    <t>Kronen mind. ½; Schlankheitsgrad 
&lt; 80; Meistens lotrechte Stämme mit guter Verankerung, nur vereinzelt starke Hänger</t>
  </si>
  <si>
    <t>Auf mind. 1/10 der Fläche vorhan- den</t>
  </si>
  <si>
    <t>48 Blockschutt-Tannen-Fichtenwald (Sonderwaldstandorte)</t>
  </si>
  <si>
    <t>Ta 10 - 90 %
Fi 10 - 90 %
Vb und BAh Samenbäume
In unteren Lagen: Bu Samenbäume</t>
  </si>
  <si>
    <t>Genügend entwicklungsfähige Bäume in mind. 2 vershiedenen Durchmesserklassen pro ha</t>
  </si>
  <si>
    <t>Rotten oder Einzelbäume</t>
  </si>
  <si>
    <t>Kronen mind. 2/3; Schlankheitsgrad &lt; 80; Lotrechte Stämme mit guter Verankerung, nur vereinzelt starke Hänger</t>
  </si>
  <si>
    <t>Alle 15 m (15 Stellen /ha) Moderholz
oder erhöhte Kleinstandorte mit
Vogelbeerwäldchen vorhanden</t>
  </si>
  <si>
    <t>Bei Deckungsgrad &lt; 0,6 mind. 5 Tannen pro a (durchschnittlich alle 4.5 m), in Lücken Fichte vorhanden</t>
  </si>
  <si>
    <t>57BI Alpenlattich-Fichtenwald, Blockausbildung (Sonderwaldstandorte)</t>
  </si>
  <si>
    <t>Fi 100 %
Vb Samenbäume</t>
  </si>
  <si>
    <t>Genügend entwicklungsfähige Bäume in mind. 3 verschiedenen Durchmesserklassen pro ha</t>
  </si>
  <si>
    <t xml:space="preserve">   NaiS- Formular 2</t>
  </si>
  <si>
    <t>Kronenlänge mind. 2/3; Meistens lotrechte Stämme mit guter Veran-kerung, nur vereinzelt starke Hänger</t>
  </si>
  <si>
    <t>Alle 12 m (80 Stellen /ha) Moderholz
oder erhöhte Kleinstandorte mit
Vogelbeerwäldchen vorhanden</t>
  </si>
  <si>
    <t>An mind. 1/3 der verjüngungsgüns-tigen Stellen Fichte und Vogelbeere vorhanden</t>
  </si>
  <si>
    <t>Mindestens 60 Verjüngungsansätze pro ha (durchschnittlich alle 13 m)</t>
  </si>
  <si>
    <t>Hauptareal: in 4, 5a mit Fichte:
Ta 40 - 90 % / Fi 10 - 60 %
Lä 0 - 60 % / 
Vb, BAh Samenb. - 20 %
Hauptareal in 5a mit Fichtenvor-
posten: Ta 40 - 90 % / Fi 0 - 60 %
Lä 0 - 60 % /
Vb, BAh, Bu Samenb. - 20 %</t>
  </si>
  <si>
    <t>Hauptareal: in 4, 5a mit Fichte:
Ta 30 - 90 % / Fi 10 - 60 %
Lä, WFö 0 - 60 % / 
Vb Samenb. - 20 %
Hauptareal in 5a mit Fichtenvor-posten: Ta 30 - 90 % / Fi 0 - 60 %
Lä, WFö 0 - 60 %
Vb; Bu Samenb. - 20 %</t>
  </si>
  <si>
    <t>Hauptareal:
Ta 30 - 90 %
Fi 10 - 70 %
Vb Samenbäume
Vor allem in basenreichen
Ausbildungen:
BAh, WEr, evt. Es
Samenbäume - 30 %</t>
  </si>
  <si>
    <t>Hauptareal:
Ta 30 - 90 %
Fi 10 - 70 %
Vb Samenbäume</t>
  </si>
  <si>
    <t>Hauptareal:
Ta 30 - 90 %
Fi 10 - 70 %
BAh, Vb, GEr, WEr
Samenbäume - 30 %</t>
  </si>
  <si>
    <t>Hauptareal:
Ta 30 - 90 %
Fi 10 - 70 %
Vb, BAh
Samenbäume - 30 %</t>
  </si>
  <si>
    <t>Hauptareal:
Ta 30 - 90 %
Fi 10 - 70 %
Lä, WFö 0 - 30 %
Vb, Mb Samenb. - 30 %</t>
  </si>
  <si>
    <t>Fläche mit starker Vegetations-konkurrenz &lt; 2/3</t>
  </si>
  <si>
    <t>Pro ha mind. 1 Trupp (2 - 5 a, durchschnittlich alle 100 m) oder
Deckungsgrad mind. 3 %
Mischung zielgerecht</t>
  </si>
  <si>
    <t>In Lücken auf Mineralerde vor- handen</t>
  </si>
  <si>
    <t xml:space="preserve">  Pflege Niederwald</t>
  </si>
  <si>
    <t xml:space="preserve"> sehr schlecht  minimal     ideal </t>
  </si>
  <si>
    <t>spätestens: ………………</t>
  </si>
  <si>
    <t>Werner Arnold</t>
  </si>
  <si>
    <t>Alle Fotos wurden von einem Fotostandort gemacht, welcher an einem Stein markiert wurde.</t>
  </si>
  <si>
    <t>Foto 1: Az 102</t>
  </si>
  <si>
    <t>Foto 2: Az 172</t>
  </si>
  <si>
    <t>Foto 3: Az 222</t>
  </si>
  <si>
    <t>Foto 4: Az 330</t>
  </si>
  <si>
    <t>Foto 5: Az 0</t>
  </si>
  <si>
    <t>Beurteilung wenn keine Massnahmen ausgeführt werden.</t>
  </si>
  <si>
    <t>WFö 50 - 95 %
Laubbäume 5 - 50 %
Fi 0 - 20 %</t>
  </si>
  <si>
    <t>WFö 50 - 95 %
Laubbäume 5 - 50 %
Fi, Lä 0 - 20 %</t>
  </si>
  <si>
    <t>Am Saum auf Mineralerde vor- handen</t>
  </si>
  <si>
    <t>65 Erika/Strauchwicken-Föhrenwald (Waldföhrenwälder)</t>
  </si>
  <si>
    <t>62 Orchideen-Föhrenwald (Waldföhrenwälder)</t>
  </si>
  <si>
    <t>65* Hauhechel - Föhrenwald (Waldföhrenwälder)</t>
  </si>
  <si>
    <t>68 Besenheide-Föhrenwald (Waldföhrenwälder)</t>
  </si>
  <si>
    <t>68* Preiselbeer-Föhrenwald (Waldföhrenwälder)</t>
  </si>
  <si>
    <t>50 Typischer Hochstauden-Tannen-Fichtenwald (Tannen-Fichtenwälder der hochmontanen Stufe)</t>
  </si>
  <si>
    <t>46 Typischer Heidelbeer-Tannen-Fichtenwald (Tannen-Fichtenwälder der hochmontanen Stufe)</t>
  </si>
  <si>
    <t>46M Heidelbeer-Tannen-Fichtenwald auf Podsol (Tannen-Fichtenwälder der hochmontanen Stufe)</t>
  </si>
  <si>
    <t>46* Heidelbeer-Tannen-Fichtenwald mit Torfmoos (Tannen-Fichtenwälder der hochmontanen Stufe)</t>
  </si>
  <si>
    <t>Kronenlänge min. 2/3
Schlankheitsgrad &lt; 80
Lotrechte Stämme mit guter Veran-kerung, nur vereinzelt
starke Hänger</t>
  </si>
  <si>
    <t>47 Typischer Wollreitgras-Tannen-Fichtenwald (Tannen-Fichtenwälder der hochmontanen Stufe)</t>
  </si>
  <si>
    <t>Fläche mit starker Vegetationskon-kurrenz &lt; ½</t>
  </si>
  <si>
    <t>47D Farnreicher Wollreitgras-Tannen-Fichtenwald (Tannen-Fichtenwälder der hochmontanen Stufe)</t>
  </si>
  <si>
    <t>47M Wollreitgras-Tannen-Fichtenwald mit Wachtelweizen (Tannen-Fichtenwälder der hochmontanen Stufe)</t>
  </si>
  <si>
    <t>Bei Deckungsgrad &lt; 0,6 mindestens 5 Tannen pro a (durchschnittlich alle 4.5 m), in Lücken Fichte und Vogel-beere</t>
  </si>
  <si>
    <t>49 Typischer Schachtelhalm-Tannen-Fichtenwald (Tannen-Fichtenwälder der hochmontanen Stufe)</t>
  </si>
  <si>
    <t xml:space="preserve">  4. Handlungsbedarf </t>
  </si>
  <si>
    <t xml:space="preserve">  6. Entwicklungsstufe </t>
  </si>
  <si>
    <t>Meistens lotrechte Stämme mit guter Verankerung, nur vereinzelt starke Hänger</t>
  </si>
  <si>
    <t>Bei Deckungsgrad &lt; 0,6 auf erhöh-ten, versauerten Stellen mindestens 10 Tannen pro a (durchschnittlich alle 3 m), in Lücken Fichte vorhan-den</t>
  </si>
  <si>
    <t>49* Schachtelhalm-Tannen-Fichtenwald mit Rostsegg (Tannen-Fichtenwälder der hochmontanen Stufe)</t>
  </si>
  <si>
    <t>Bei Deckungsgrad &lt; 0,6 auf erhöh-ten, versauerten Stellen mindestens 10 Tannen pro a (durchschnittlich alle 3 m), falls lokal möglich, in Lücken Fichte vorhanden</t>
  </si>
  <si>
    <t>50P Hochstauden-Tannen-Fichtenwald mit Pestwurz (Tannen-Fichtenwälder der hochmontanen Stufe)</t>
  </si>
  <si>
    <t>Alle 15 m (50 Stellen /ha) Moderholz oder erhöhte Kleinstandorte mit Vogelbeerwäldchen vorhanden,
ausser an steilen, rutschigen Stel-len Fläche mit starker Vegetations-konkurrenz &lt; ½</t>
  </si>
  <si>
    <t>50* Karbonat-Tannen-Fichtenwald mit Kahlem Alpendost (Tannen-Fichtenwälder der hochmontanen Stufe)</t>
  </si>
  <si>
    <t>Fläche mit starker Vegetations-konkurrenz &lt; ½</t>
  </si>
  <si>
    <t>51 Typischer Labkraut-Tannen-Fichtenwald (Tannen-Fichtenwälder der hochmontanen Stufe)</t>
  </si>
  <si>
    <t>51C Labkraut-Tannen-Fichtenwald mit Hasel (Tannen-Fichtenwälder der hochmontanen Stufe)</t>
  </si>
  <si>
    <t>Fläche mit starker Vegetationskon-kurrenz (inkl. Hasel) &lt; 2/3</t>
  </si>
  <si>
    <t>52 Karbonat-Tannen-Fichtenwald mit Weissegge (Tannen-Fichtenwälder der hochmontanen Stufe)</t>
  </si>
  <si>
    <r>
      <t>Stabilitätsträger</t>
    </r>
    <r>
      <rPr>
        <sz val="10"/>
        <rFont val="Arial"/>
        <family val="2"/>
      </rPr>
      <t xml:space="preserve">
Kronenentwicklung
Schlankheitsgrad
Zieldurchmesser</t>
    </r>
  </si>
  <si>
    <r>
      <t>Verjüngung</t>
    </r>
    <r>
      <rPr>
        <sz val="10"/>
        <rFont val="Arial"/>
        <family val="2"/>
      </rPr>
      <t xml:space="preserve">
Keimbett</t>
    </r>
  </si>
  <si>
    <r>
      <t>Verjüngung</t>
    </r>
    <r>
      <rPr>
        <sz val="10"/>
        <rFont val="Arial"/>
        <family val="2"/>
      </rPr>
      <t xml:space="preserve">
Aufwuchs</t>
    </r>
  </si>
  <si>
    <t>Keine instabilen, schwere Bäume</t>
  </si>
  <si>
    <r>
      <t>Mischung</t>
    </r>
    <r>
      <rPr>
        <sz val="10"/>
        <rFont val="Arial"/>
      </rPr>
      <t xml:space="preserve">
Art und Grad</t>
    </r>
  </si>
  <si>
    <r>
      <t>Gefüge</t>
    </r>
    <r>
      <rPr>
        <sz val="10"/>
        <rFont val="Arial"/>
      </rPr>
      <t xml:space="preserve"> </t>
    </r>
    <r>
      <rPr>
        <sz val="8"/>
        <rFont val="Arial"/>
        <family val="2"/>
      </rPr>
      <t>vertikal</t>
    </r>
    <r>
      <rPr>
        <sz val="10"/>
        <rFont val="Arial"/>
      </rPr>
      <t xml:space="preserve">
BHD Steuerung</t>
    </r>
  </si>
  <si>
    <r>
      <t>Gefüge</t>
    </r>
    <r>
      <rPr>
        <sz val="10"/>
        <rFont val="Arial"/>
      </rPr>
      <t xml:space="preserve"> </t>
    </r>
    <r>
      <rPr>
        <sz val="8"/>
        <rFont val="Arial"/>
        <family val="2"/>
      </rPr>
      <t>horizontal</t>
    </r>
    <r>
      <rPr>
        <sz val="10"/>
        <rFont val="Arial"/>
      </rPr>
      <t xml:space="preserve">
Deckungsgrad
Stammzahl
Lückenbreite</t>
    </r>
  </si>
  <si>
    <r>
      <t>Verjüngung</t>
    </r>
    <r>
      <rPr>
        <sz val="10"/>
        <rFont val="Arial"/>
      </rPr>
      <t xml:space="preserve">
Anwuchs</t>
    </r>
  </si>
  <si>
    <t>nachhaltige Verjüngung gesichert</t>
  </si>
  <si>
    <t>keine Anforderungen</t>
  </si>
  <si>
    <t>keine instabilen Bäume oder rutschgefährdete Stämme</t>
  </si>
  <si>
    <r>
      <t xml:space="preserve">Steinschlag Entstehungsgebiet / Mittel </t>
    </r>
    <r>
      <rPr>
        <b/>
        <sz val="10"/>
        <rFont val="Arial"/>
        <family val="2"/>
      </rPr>
      <t/>
    </r>
  </si>
  <si>
    <t xml:space="preserve">   Herleitung Handlungsbedarf      </t>
  </si>
  <si>
    <t xml:space="preserve">Ort: </t>
  </si>
  <si>
    <t>Datum:</t>
  </si>
  <si>
    <t>Revierförster:</t>
  </si>
  <si>
    <t xml:space="preserve">3. Zustand, Entwicklungstendenz und Massnahmen </t>
  </si>
  <si>
    <t xml:space="preserve">Bestandes- und Einzelbaummerkmale </t>
  </si>
  <si>
    <t>Zustand heute</t>
  </si>
  <si>
    <t>in 50 Jahren</t>
  </si>
  <si>
    <t>wirksame Massnahmen</t>
  </si>
  <si>
    <t xml:space="preserve">verhältnis-                      mässig </t>
  </si>
  <si>
    <t>Entwicklung in 10</t>
  </si>
  <si>
    <t>Laubbäume  70 - 100 %
Bu  30 - 100 %
Fi   0 -  10 %</t>
  </si>
  <si>
    <t xml:space="preserve">    -  Art und Grad</t>
  </si>
  <si>
    <t xml:space="preserve">      - BHD Streuung </t>
  </si>
  <si>
    <t xml:space="preserve">     - Deckungsgrad</t>
  </si>
  <si>
    <t xml:space="preserve">     - Stammzahl</t>
  </si>
  <si>
    <t xml:space="preserve">     - Lückenbreite</t>
  </si>
  <si>
    <t xml:space="preserve">    - Kronenentwicklung</t>
  </si>
  <si>
    <t xml:space="preserve">    - Schlankheitsgrad</t>
  </si>
  <si>
    <t xml:space="preserve">    - Zieldurchmesser</t>
  </si>
  <si>
    <t xml:space="preserve">      - Keimbett </t>
  </si>
  <si>
    <t xml:space="preserve">     - Anwuchs </t>
  </si>
  <si>
    <t>(10 bis 40 cm Höhe)</t>
  </si>
  <si>
    <t xml:space="preserve">     - Aufwuchs</t>
  </si>
  <si>
    <t>(bis und mit Dickung,
40 cm Höhe bis 12 cm BHD)</t>
  </si>
  <si>
    <t xml:space="preserve">   ja</t>
  </si>
  <si>
    <t xml:space="preserve">  nein</t>
  </si>
  <si>
    <t>mittel</t>
  </si>
  <si>
    <t>gross</t>
  </si>
  <si>
    <t xml:space="preserve">  Austrichtern</t>
  </si>
  <si>
    <t xml:space="preserve">  Stangenholzpflege</t>
  </si>
  <si>
    <t xml:space="preserve">  Holzerei</t>
  </si>
  <si>
    <t xml:space="preserve">  Jungwuchspflege</t>
  </si>
  <si>
    <t xml:space="preserve">  Pflege stufiger Bestände</t>
  </si>
  <si>
    <t xml:space="preserve">  Holzerei ohne Verwertung</t>
  </si>
  <si>
    <t xml:space="preserve">  Dickungspflege</t>
  </si>
  <si>
    <t xml:space="preserve">  Rottenpflege</t>
  </si>
  <si>
    <t xml:space="preserve">  Holzerei mit angeordneter Bringung</t>
  </si>
  <si>
    <t xml:space="preserve">  Pflanzung</t>
  </si>
  <si>
    <r>
      <t xml:space="preserve"> </t>
    </r>
    <r>
      <rPr>
        <b/>
        <sz val="10"/>
        <rFont val="Arial"/>
        <family val="2"/>
      </rPr>
      <t xml:space="preserve">Mischung </t>
    </r>
  </si>
  <si>
    <r>
      <t></t>
    </r>
    <r>
      <rPr>
        <b/>
        <sz val="6"/>
        <rFont val="Wingdings"/>
        <charset val="2"/>
      </rPr>
      <t xml:space="preserve"> </t>
    </r>
    <r>
      <rPr>
        <b/>
        <sz val="10"/>
        <rFont val="Arial"/>
        <family val="2"/>
      </rPr>
      <t>Gefüge</t>
    </r>
    <r>
      <rPr>
        <b/>
        <sz val="9"/>
        <rFont val="Arial"/>
        <family val="2"/>
      </rPr>
      <t xml:space="preserve">, </t>
    </r>
    <r>
      <rPr>
        <sz val="8"/>
        <rFont val="Arial"/>
        <family val="2"/>
      </rPr>
      <t xml:space="preserve">vertikal </t>
    </r>
  </si>
  <si>
    <r>
      <t xml:space="preserve"> </t>
    </r>
    <r>
      <rPr>
        <b/>
        <sz val="10"/>
        <rFont val="Arial"/>
        <family val="2"/>
      </rPr>
      <t>Gefüge</t>
    </r>
    <r>
      <rPr>
        <b/>
        <sz val="9"/>
        <rFont val="Arial"/>
        <family val="2"/>
      </rPr>
      <t>,</t>
    </r>
    <r>
      <rPr>
        <sz val="8"/>
        <rFont val="Arial"/>
        <family val="2"/>
      </rPr>
      <t xml:space="preserve"> horizontal </t>
    </r>
  </si>
  <si>
    <r>
      <t xml:space="preserve"> </t>
    </r>
    <r>
      <rPr>
        <b/>
        <sz val="10"/>
        <rFont val="Arial"/>
        <family val="2"/>
      </rPr>
      <t>Stabilitätsträger</t>
    </r>
  </si>
  <si>
    <r>
      <t xml:space="preserve"> </t>
    </r>
    <r>
      <rPr>
        <b/>
        <sz val="10"/>
        <rFont val="Arial"/>
        <family val="2"/>
      </rPr>
      <t xml:space="preserve">Verjüngung </t>
    </r>
  </si>
  <si>
    <r>
      <t></t>
    </r>
    <r>
      <rPr>
        <b/>
        <sz val="10"/>
        <rFont val="Wingdings"/>
        <charset val="2"/>
      </rPr>
      <t xml:space="preserve"> </t>
    </r>
    <r>
      <rPr>
        <b/>
        <sz val="10"/>
        <rFont val="Arial"/>
        <family val="2"/>
      </rPr>
      <t xml:space="preserve">Verjüngung </t>
    </r>
  </si>
  <si>
    <t>Genügend entwicklungsfähige Bäume in mind. 2 verschiedenen Durchmesserklassen pro ha</t>
  </si>
  <si>
    <t>Bei Deckungsgrad &lt; 0.8 mind. 10 Buchen pro a (durchschnittlich alle
3 m) vorhanden</t>
  </si>
  <si>
    <t>Laubbäume  80 - 100 %
Bu  30 - 100 %
BAh, Es  Samenbäume -  70 %
Fi  0 -  10 %</t>
  </si>
  <si>
    <t>Bei Deckungsgrad &lt; 0.8 mind. 10 Buchen pro a (durchschnittlich alle 3.5 m), in Lücken Ahorn, Esche 
vorhanden</t>
  </si>
  <si>
    <t>Fläche mit starker Vegetations-konkurrenz &lt; 1/3</t>
  </si>
  <si>
    <t>- Zieldurchmesser angepasst;
- Wirksamer Mindestdurchmesser bis 20 cm BHD.</t>
  </si>
  <si>
    <t>- Zieldurchmesser angepasst;
- Wirksamer Mindestdurchmesser über 35 cm BHD</t>
  </si>
  <si>
    <t>- Zieldurchmesser angepasst;
- Wirksamer Mindestdurchmesser bis 20 cm BHD;
- liegendes Holz und hohe Stöcke: als Ergänzung zu stehenden Bäumen.</t>
  </si>
  <si>
    <t>Rutschungen, Erosion, Murgänge Entsteh.-gebiet /  Gross / flachgründig</t>
  </si>
  <si>
    <t>Laubbäume 50 - 90 %
Bu 30 - 60 %
Ah, Mb etc. 10 - 40 %
Ta 10 - 40 %
Fi 0 - 30 %</t>
  </si>
  <si>
    <t>pro ha genügend entwicklungsfähige Bäume in mind. 2 verschiedenen Durchmesserklassen</t>
  </si>
  <si>
    <t>Bei Deckungsgrad &lt; 0,6 mindestens 10 Buchen/Tannen pro a (durch-schnittlich alle 3 m) vorhanden. In Lücken Bergahorn vorhanden</t>
  </si>
  <si>
    <t>Über 5 Jahrzehnte ungenutzt, ungepflegt. Starkholz ausgeprägt, fast kein Jungwuchs/Nebenbestand.</t>
  </si>
  <si>
    <t xml:space="preserve">Steinschlag - im Frühjahr stark;
Rutschung am unteren Rand mit breiter Abbruchkante;
Kühler Standort, wenig Sonne, lang liegender Schnee
</t>
  </si>
  <si>
    <t>Stammschäden durch Steine;
umgestürzte Bäume durch Rutschung</t>
  </si>
  <si>
    <t>Kronenstücke + unverkäufliches Holz</t>
  </si>
  <si>
    <t>Holzerei mit Rücken (Helikopter)</t>
  </si>
  <si>
    <t xml:space="preserve">Holzschlag wurde im Winter 2010/2011 ausgeführt. Die WF befindet sich grösstenteils </t>
  </si>
  <si>
    <t>am Hang, der Rest auf dem Hangschuttkegel. Dieser Kegel wird talseits weiter ab-</t>
  </si>
  <si>
    <t xml:space="preserve">rutschen (Vernässung ersichtlich). Im Hangschutt grössere Steinblöcke vorhanden. </t>
  </si>
  <si>
    <t>Verjüngung auf Hangschutt-Abbruch durch grösseren Lichteinfall vorhanden.</t>
  </si>
  <si>
    <t>Aufwand: (Helikopter): 190 Fr./m3, Aufwand (liegengelassenes Holz): 70 Fr./m3</t>
  </si>
  <si>
    <t>Liegenlassen ohne Rinde</t>
  </si>
  <si>
    <t>Erlös: 60 Fr./m3</t>
  </si>
  <si>
    <t xml:space="preserve">Mull, Braunerde, feucht, eher wenig tiefgründig – da Wurzel sehr oberflächlich verlaufend. 
Auch Proportionen Krone/Wurzelstock nicht normal, wenig grosse Wurzelmasse (sichtbar an umgestürzten Bäumen unterhalb der Abbruchkante).
</t>
  </si>
  <si>
    <t>18M Typischer Karbonat-Tannen-Buchenwald (Tannen-Buchenwälder der obermontanen Stufe)</t>
  </si>
  <si>
    <t>pro ha Genügend entwicklungsfähige Bäume in mind. 2 verschiedenen Durchmesserklassen</t>
  </si>
  <si>
    <t>Höchstens die Hälfte der Kronen stark einseitig
Keine Angabe für Schlankheitsgrad
Meistens lotrechte Stämme mit guter Verankerung, nur vereinzelt starke Hänger</t>
  </si>
  <si>
    <t>Bu 30 - 90 %
Ta 10 - 60 %
Fi 0 - 40 %
BAh, Es, Mb, Vb
Samenbäume - 60 %
Lawinen: Immergrüne Nadelbäume
30 - 70 %</t>
  </si>
  <si>
    <t>Bei Deckungsgrad &lt; 0,6 min. 10 Buchen/Tannen pro a durchschnit-tlich alle 3 m) vorhanden. In Lücken Bergahorn vorhanden</t>
  </si>
  <si>
    <t>Fläche mit starker Vegetationskon-kurrenz für Bergahorn &lt; 1/3
Schutz gegen Schneegleiten / Schneekriechen (Baumstrünke, Totholz, Steine etc.) vorhanden.</t>
  </si>
  <si>
    <t>Mind. ½  der Kronen gleichmässig geformt
Lotrechte Stämme mit guter Veran-kerung, nur vereinzelt starke Hänger</t>
  </si>
  <si>
    <t xml:space="preserve">Fläche mit starker Vegetationskon-kurrenz oder dichter Moderauflage &lt; ½ </t>
  </si>
  <si>
    <t>Mind. ½  der Kronen gleichmässig geformt. Lotrechte Stämme mit guter Verankerung, nur vereinzelt starke Hänger</t>
  </si>
  <si>
    <t>Mind. ½  der Kronen gleichmässig geformt
Schlankheitsgrad &lt; 80
Lotrechte Stämme mit guter Veran-kerung, nur vereinzelt starke Hänger</t>
  </si>
  <si>
    <t>Kronenlänge mind. ½ 
Lotrechte Stämme mit guter Ver-ankerung, nur vereinzelt starke Hänger</t>
  </si>
  <si>
    <t>Kronenlänge mind. ½ 
Meistens lotrechte Stämme mit guter Verankerung, nur vereinzelt starke Hänger</t>
  </si>
  <si>
    <t>Alle 15 m (50 Stellen /ha) Moderholz oder erhöhte Kleinstandorte mit Vogelbeerwäldchen oder Mineral-erde vorhanden. Fläche mit starker Vegetationskonkurrenz &lt; ½</t>
  </si>
  <si>
    <t>Kronenlänge min. ½
Schlankheitsgrad &lt; 80
Lotrechte Stämme mit guter Veran-kerung, nur vereinzelt starke Hänger</t>
  </si>
  <si>
    <t>Weiserfläche Choltalwald (Nr. 4)</t>
  </si>
  <si>
    <t>Vollkluppierung</t>
  </si>
  <si>
    <t>Sisikon</t>
  </si>
  <si>
    <t>Tarif: 3</t>
  </si>
  <si>
    <t>Stufe</t>
  </si>
  <si>
    <t>Tarif fm</t>
  </si>
  <si>
    <t>fm</t>
  </si>
  <si>
    <t xml:space="preserve">
Stz</t>
  </si>
  <si>
    <t>TOTAL
Stz</t>
  </si>
  <si>
    <t>TOTAL
fm</t>
  </si>
  <si>
    <t>TOTAL</t>
  </si>
  <si>
    <t>Baumart:</t>
  </si>
  <si>
    <t>Mittelstamm:</t>
  </si>
  <si>
    <t xml:space="preserve"> = 57 Stk./Fläche</t>
  </si>
  <si>
    <t xml:space="preserve"> = 134.85 fm/Fläche</t>
  </si>
  <si>
    <t xml:space="preserve"> = 206 Stk./ha</t>
  </si>
  <si>
    <t xml:space="preserve"> = 594.05 fm/ha</t>
  </si>
  <si>
    <r>
      <t>Bu</t>
    </r>
    <r>
      <rPr>
        <sz val="10"/>
        <rFont val="Arial"/>
      </rPr>
      <t xml:space="preserve">
Stz</t>
    </r>
  </si>
  <si>
    <r>
      <t>Ta</t>
    </r>
    <r>
      <rPr>
        <sz val="10"/>
        <rFont val="Arial"/>
      </rPr>
      <t xml:space="preserve">
Stz</t>
    </r>
  </si>
  <si>
    <r>
      <t>Fi</t>
    </r>
    <r>
      <rPr>
        <sz val="10"/>
        <rFont val="Arial"/>
      </rPr>
      <t xml:space="preserve">
Stz</t>
    </r>
  </si>
  <si>
    <t>Anzeichnung</t>
  </si>
  <si>
    <t xml:space="preserve"> = 9 Stk./Fläche</t>
  </si>
  <si>
    <t xml:space="preserve"> = 33.30 fm/Fläche</t>
  </si>
  <si>
    <t xml:space="preserve"> = 32 Stk./ha</t>
  </si>
  <si>
    <t xml:space="preserve"> = 120.20 fm/ha</t>
  </si>
  <si>
    <t>NaiS / Formular 5</t>
  </si>
  <si>
    <t xml:space="preserve"> Wirkungsanalyse</t>
  </si>
  <si>
    <r>
      <t>Wirkungsanalyse</t>
    </r>
    <r>
      <rPr>
        <sz val="8"/>
        <rFont val="Arial"/>
        <family val="2"/>
      </rPr>
      <t xml:space="preserve">
Wurden die Etappenziele erreicht?
                - Was hat sich verändert?
ja/              - Was sind die Ursachen?
nein            -  Waren die Massnahmen wirksam?</t>
    </r>
  </si>
  <si>
    <t>Weiserfläche Nr.:</t>
  </si>
  <si>
    <t xml:space="preserve">Bestandes- und 
Einzelbaummerkmale 
</t>
  </si>
  <si>
    <t xml:space="preserve">Minimalprofil 
(inkl. Naturgefahren)
</t>
  </si>
  <si>
    <t>● Mischung</t>
  </si>
  <si>
    <t xml:space="preserve">   (Art und Grad)</t>
  </si>
  <si>
    <r>
      <t xml:space="preserve">● </t>
    </r>
    <r>
      <rPr>
        <b/>
        <sz val="10"/>
        <rFont val="Arial"/>
        <family val="2"/>
      </rPr>
      <t>Gefüge</t>
    </r>
    <r>
      <rPr>
        <sz val="8"/>
        <rFont val="Arial"/>
      </rPr>
      <t xml:space="preserve"> vertikal</t>
    </r>
  </si>
  <si>
    <r>
      <t xml:space="preserve">      (</t>
    </r>
    <r>
      <rPr>
        <sz val="8"/>
        <rFont val="Arial"/>
        <family val="2"/>
      </rPr>
      <t>-Streuung)</t>
    </r>
  </si>
  <si>
    <r>
      <t xml:space="preserve">● </t>
    </r>
    <r>
      <rPr>
        <b/>
        <sz val="10"/>
        <rFont val="Arial"/>
        <family val="2"/>
      </rPr>
      <t>Gefüge</t>
    </r>
    <r>
      <rPr>
        <sz val="8"/>
        <rFont val="Arial"/>
      </rPr>
      <t xml:space="preserve"> horizontal</t>
    </r>
  </si>
  <si>
    <t xml:space="preserve">   (Deckungsgrad,</t>
  </si>
  <si>
    <t xml:space="preserve">    Lückenbreite,</t>
  </si>
  <si>
    <t xml:space="preserve">    Stammzahl)</t>
  </si>
  <si>
    <r>
      <t xml:space="preserve">● </t>
    </r>
    <r>
      <rPr>
        <b/>
        <sz val="10"/>
        <rFont val="Arial"/>
        <family val="2"/>
      </rPr>
      <t>Stabilitätsträger</t>
    </r>
  </si>
  <si>
    <t xml:space="preserve">  (Kronenentwicklung,</t>
  </si>
  <si>
    <t xml:space="preserve">   Schlankheitsgrad, </t>
  </si>
  <si>
    <t xml:space="preserve">   Zieldurchmesser)</t>
  </si>
  <si>
    <r>
      <t xml:space="preserve">● </t>
    </r>
    <r>
      <rPr>
        <b/>
        <sz val="10"/>
        <rFont val="Arial"/>
        <family val="2"/>
      </rPr>
      <t>Verjüngung</t>
    </r>
  </si>
  <si>
    <t xml:space="preserve"> - Keimbett</t>
  </si>
  <si>
    <t xml:space="preserve"> - Anwuchs</t>
  </si>
  <si>
    <t xml:space="preserve">  (10 cm bis 40 cm)</t>
  </si>
  <si>
    <t xml:space="preserve"> - Aufwuchs</t>
  </si>
  <si>
    <t>(bis und mit Dickung, 40 cm
Höhe bis 12 cm BHD)</t>
  </si>
  <si>
    <t>Bu 84%
Ta 13%
Fi 3%</t>
  </si>
  <si>
    <t>Durchmesserstreuung vorhanden, jedoch zu viele Bäume mit Durchmesser &gt; 50 cm</t>
  </si>
  <si>
    <t>Deckungsgrad in geschlossenem Bestand 100%, in Bachgerinne und Seitenrunse sehr locker bis aufgelöst</t>
  </si>
  <si>
    <t>Bu mit meist guter Krone, einzelne Schrägständer infolge Verankerungsproblemen im Bereich der Rutschflächen</t>
  </si>
  <si>
    <t>Vegetationskonkurrenz &lt; 1/3
liegendes Totholz vorhanden</t>
  </si>
  <si>
    <t>sehr spärlicher Anwuchs von Bah und v.a. Fi, Ta-Ansamung vorhanden</t>
  </si>
  <si>
    <t>spärlich, hauptsächlich in offener Runse</t>
  </si>
  <si>
    <t>Durchforstung / Einzelbaumentnahme
Ta, Bah, Es fördern
Fi in Jungwuchs zurückhalten</t>
  </si>
  <si>
    <t>x</t>
  </si>
  <si>
    <t>&gt; 30% Bah, Ta und Es in Nachwuchs</t>
  </si>
  <si>
    <t>Durchforstung / Einzelbaumentnahme
grosse Durchmesser entfernen, kleinere und mittlere Durchmesser beibehalten und fördern</t>
  </si>
  <si>
    <t>kleinere und mittlere Durchmesser sind noch vorhanden, gefördert und entwicklungsfähig</t>
  </si>
  <si>
    <t>Einzelbaumentnahme
nicht zu stark öffnen</t>
  </si>
  <si>
    <t>Deckungsgrad der Ober- und Mittelschicht &gt; 0,6, in Bachbereich und Seitengerinne infolge Nachwuchs &gt; 0.4</t>
  </si>
  <si>
    <t>Schräge Bäume und Bäume im Rutschungsbereich entfernen</t>
  </si>
  <si>
    <t>nur stabile Bäume mit guter Krone, keine Hänger</t>
  </si>
  <si>
    <t>Durchforstung / Einzelbaumentnahme, v.a. Bäume mit grosser Wirkung für Lichteinfall (im Süden)</t>
  </si>
  <si>
    <t>auf mind. 30% der Fläche mischungsgerechter Anwuchs vorhanden</t>
  </si>
  <si>
    <t>erste Ansätze von mischungsgerechtem Aufwuchs im heute geschlossenen Buchenbestand vorhanden.</t>
  </si>
  <si>
    <t>Ta 10 - 80 %
Lä 10 - 60 %
Vb 10 - 50 %
GEr 0 - 30 %
Fi 0 - 30 %
In Region 5:
Bu, BAh 0 - 30 %</t>
  </si>
  <si>
    <t>Alle 15 m (50 Stellen /ha)
Moderholz oder erhöhte
Kleinstandorte mit Vogelbeerwäld-chen vorhanden</t>
  </si>
  <si>
    <t>Bei Deckungsgrad &lt; 0,6 mindestens 5 Tannen pro a (durchschnittlich alle 4.5 m), in Lücken Fichte vorhanden</t>
  </si>
  <si>
    <t>Einzelbäume, Kleinkollektive, Rotten</t>
  </si>
  <si>
    <t>Kleinkollektive allenfalls Einzelbäume</t>
  </si>
  <si>
    <t>Kleinkollektive und Einzelbäume, auch Rotten</t>
  </si>
  <si>
    <t>Alle 10 m (100 Stellen /ha) Moder-holz oder erhöhte Kleinstandorte mit Vogelbeerwäldchen oder Mineral-erde vorhanden. Schutz gegen Schneegleiten (Baumstrünke, Tot-holz, Steine etc.) vorhanden</t>
  </si>
  <si>
    <t>Fi 70 - 100 %
Vb Samenbäume - 30 %
Lä 0 - 30 %</t>
  </si>
  <si>
    <t>Alle 10 m (100 Stellen /ha) Moder-holz oder erhöhte Kleinstandorte mit Vogelbeerwäldchen oder Mineral-erde vorhanden</t>
  </si>
  <si>
    <t>Kronenlänge mind. ¾
Die meisten Stämme mit guter Verankerung</t>
  </si>
  <si>
    <t>Erhöhte Stellen ohne starke Vegeta-tionskonkurrenz und ohne Über-schirmung vorhanden. Schutz gegen Schneegleiten (Baumstrünke, Tot-holz, Steine etc.) vorhanden</t>
  </si>
  <si>
    <t>Mindestens 40 Verjüngungsansätze /ha (durchschnittlich alle 16 m) Mischung zielgerecht</t>
  </si>
  <si>
    <t>Einzelbäume allenfalls Kleinkollektive</t>
  </si>
  <si>
    <t>Einzelbäume</t>
  </si>
  <si>
    <t>Kronenlänge mind. ½. Höchstens die Hälfte der Kronen stark einseitig.
Meistens lotrechte Bäume mit guter Verankerung, nur vereinzelt starke Hänger</t>
  </si>
  <si>
    <t>WFö 50 - 95 %
Laubbäume und grosse
Sträucher 5 - 50 %
Fi, Ta, Lä 0 - 20 %</t>
  </si>
  <si>
    <t>WFö 60 - 95 %
Laubbäume 5 - 40 %
Fi, Lä, BFö, Ta 0 - 30 %</t>
  </si>
  <si>
    <t>WFö 70 - 95%
Laubbäume 5 - 30%
Lä, Av, Fi, BFö 0 - 20%</t>
  </si>
  <si>
    <t xml:space="preserve">   </t>
  </si>
  <si>
    <t xml:space="preserve">Gemeinde / Ort:  </t>
  </si>
  <si>
    <t>Choltalwald, Bauen</t>
  </si>
  <si>
    <t>Wüthrich R./ Arnold W.</t>
  </si>
  <si>
    <t>197'370  / 685'940</t>
  </si>
  <si>
    <t>880 m.ü.M.</t>
  </si>
  <si>
    <t>Besondere Schutzfunktion
Steinschlag
Rutschungen - Murgänge</t>
  </si>
  <si>
    <t>Hochstauden Tannen-Buchenwald (20) mit Schutzfunktion 
gegen Rutschungen, Murgang und Steinschlag</t>
  </si>
  <si>
    <t>Wie erreicht man die direkte Überführung in
einen stufigen Bestand?
Wie stark muss/soll man eingreifen, bis Jungwuchs in Fahrt kommt?
Wie entwickelt sich der Rutschhang? - besonders am westlichen Rand?</t>
  </si>
  <si>
    <t>klein</t>
  </si>
  <si>
    <t xml:space="preserve">  Ringeln</t>
  </si>
  <si>
    <t xml:space="preserve">  Stumpen</t>
  </si>
  <si>
    <t>Pro ha mind. 1 Trupp (2 - 5 a, durchschnittlich alle 100 m) oder Deckungsgrad mind. 3 % Mischung zielgerecht</t>
  </si>
  <si>
    <r>
      <t>Steinschlag Auslauf- und Ablagerungsgebiet / Gross</t>
    </r>
    <r>
      <rPr>
        <b/>
        <sz val="10"/>
        <rFont val="Arial"/>
        <family val="2"/>
      </rPr>
      <t/>
    </r>
  </si>
  <si>
    <t>Lawine Entsteh.-gebiet Mittel / Ober.-+ unterm. Laub- + Mischw. / ab 35°</t>
  </si>
  <si>
    <t>- Mind. 400 Bäume/ha mit BHD &gt; 12 cm;
- Stockausschläge;
- Bei Öffnungen in der Falllinie Stammabstand &lt; 20 m; 
- Liegendes Holz und hohe Stöcke: als Ergänzung zu stehenden Bäumen, falls keine Sturzgefahr.</t>
  </si>
  <si>
    <t>- Mind. 300 Bäume/ha mit BHD &gt; 24 cm;
- Öffnungen in der Falllinie Stammabstand &lt; 20 m;
- Liegendes Holz und hohe Stöcke: als Ergänzung zu stehenden Bäumen, falls keine Sturzgefahr.</t>
  </si>
  <si>
    <t>- Mind. 150 Bäume/ha mit BHD &gt; 36 cm;
- Öffnungen in der Falllinie Stammabstand &lt; 20 m;
- Liegendes Holz und hohe Stöcke: als Ergänzung zu stehenden Bäumen, falls keine Sturzgefahr.</t>
  </si>
  <si>
    <t>- Mind. 400 Bäume/ha mit BHD &gt;12 cm; 
- Öffnungen in der Falllinie Stammabstand &lt; 20 m; evtl. auch Stockausschläge.</t>
  </si>
  <si>
    <r>
      <t>Mischung</t>
    </r>
    <r>
      <rPr>
        <sz val="10"/>
        <color indexed="10"/>
        <rFont val="Arial"/>
      </rPr>
      <t xml:space="preserve">
Art und Grad</t>
    </r>
  </si>
  <si>
    <r>
      <t>Gefüge</t>
    </r>
    <r>
      <rPr>
        <sz val="10"/>
        <color indexed="10"/>
        <rFont val="Arial"/>
      </rPr>
      <t xml:space="preserve"> </t>
    </r>
    <r>
      <rPr>
        <sz val="8"/>
        <color indexed="10"/>
        <rFont val="Arial"/>
      </rPr>
      <t>vertikal</t>
    </r>
    <r>
      <rPr>
        <sz val="10"/>
        <color indexed="10"/>
        <rFont val="Arial"/>
      </rPr>
      <t xml:space="preserve">
BHD Steuerung</t>
    </r>
  </si>
  <si>
    <r>
      <t>Gefüge</t>
    </r>
    <r>
      <rPr>
        <sz val="10"/>
        <color indexed="10"/>
        <rFont val="Arial"/>
      </rPr>
      <t xml:space="preserve"> </t>
    </r>
    <r>
      <rPr>
        <sz val="8"/>
        <color indexed="10"/>
        <rFont val="Arial"/>
      </rPr>
      <t>horizontal</t>
    </r>
    <r>
      <rPr>
        <sz val="10"/>
        <color indexed="10"/>
        <rFont val="Arial"/>
      </rPr>
      <t xml:space="preserve">
Deckungsgrad
Stammzahl
Lückenbreite</t>
    </r>
  </si>
  <si>
    <r>
      <t>Stabilitätsträger</t>
    </r>
    <r>
      <rPr>
        <sz val="10"/>
        <color indexed="10"/>
        <rFont val="Arial"/>
      </rPr>
      <t xml:space="preserve">
Kronenentwicklung
Schlankheitsgrad
Zieldurchmesser</t>
    </r>
  </si>
  <si>
    <r>
      <t>Verjüngung</t>
    </r>
    <r>
      <rPr>
        <sz val="10"/>
        <color indexed="10"/>
        <rFont val="Arial"/>
      </rPr>
      <t xml:space="preserve">
Keimbett</t>
    </r>
  </si>
  <si>
    <r>
      <t>Verjüngung</t>
    </r>
    <r>
      <rPr>
        <sz val="10"/>
        <color indexed="10"/>
        <rFont val="Arial"/>
      </rPr>
      <t xml:space="preserve">
Anwuchs</t>
    </r>
  </si>
  <si>
    <r>
      <t>Verjüngung</t>
    </r>
    <r>
      <rPr>
        <sz val="10"/>
        <color indexed="10"/>
        <rFont val="Arial"/>
      </rPr>
      <t xml:space="preserve">
Aufwuchs</t>
    </r>
  </si>
  <si>
    <r>
      <t>Steinschlag Transitgebiet / Gross / 0.05 bis 0.20 m</t>
    </r>
    <r>
      <rPr>
        <vertAlign val="superscript"/>
        <sz val="10"/>
        <color indexed="10"/>
        <rFont val="Arial"/>
      </rPr>
      <t>3 /</t>
    </r>
    <r>
      <rPr>
        <sz val="10"/>
        <color indexed="10"/>
        <rFont val="Arial"/>
      </rPr>
      <t>40 - 60 cm Ø</t>
    </r>
  </si>
  <si>
    <r>
      <t>Steinschlag Transitgebiet / Gross  / 0.20 bis 5.00 m</t>
    </r>
    <r>
      <rPr>
        <vertAlign val="superscript"/>
        <sz val="10"/>
        <color indexed="10"/>
        <rFont val="Arial"/>
      </rPr>
      <t xml:space="preserve">3 / </t>
    </r>
    <r>
      <rPr>
        <sz val="10"/>
        <color indexed="10"/>
        <rFont val="Arial"/>
      </rPr>
      <t>60 bis 180 cm Ø</t>
    </r>
  </si>
  <si>
    <t>59 Lärchen-Arvenwald mit Alpenrose (Arven- und Lärchenwälder der obersubalpinen Stufe)</t>
  </si>
  <si>
    <t>Av 50 - 100 %
Lä 0 - 50 %
Vb Samenbäume</t>
  </si>
  <si>
    <t>Genügend entwicklungsfähige
Bäume in mind. 3 verschiedenen Durchmesserklassen pro ha</t>
  </si>
  <si>
    <t>Einzelbäume und Rotten</t>
  </si>
  <si>
    <t xml:space="preserve">Genügend entwicklungsfähige
Bäume in mind. 3 verschiedenen Durchmesserklassen pro ha
</t>
  </si>
  <si>
    <t>Erhöhte Stellen ohne starke Vege-tationskonkurrenz vorhanden</t>
  </si>
  <si>
    <t>An mind. 1/3 der erhöhten Stellen, wo Verjüngung möglich ist, Arve und Vogelbeere vorhanden</t>
  </si>
  <si>
    <t>Mindestens 40 Verjüngungsan-sätze/ha (durchschnittlich alle 16 m)
Mischung zielgerecht</t>
  </si>
  <si>
    <t>Mindestens 30 Verjüngungsansätze /ha (durchschnittlich alle 19 m) Mi-schung zielgerecht</t>
  </si>
  <si>
    <t>59V Lärchen-Arvenwald mit Heidelbeere (Arven- und Lärchenwälder der obersubalpinen Stufe)</t>
  </si>
  <si>
    <t>59L Lärchen-Arvenwald mit Laserkraut (Arven- und Lärchenwälder der obersubalpinen Stufe)</t>
  </si>
  <si>
    <t>Mindestens 50 Verjüngungsan-sätze/ha (durchschnittlich alle 15 m)
Mischung zielgerecht</t>
  </si>
  <si>
    <t>59J Wacholder-Lärchenwald (Arven- und Lärchenwälder der obersubalpinen Stufe)</t>
  </si>
  <si>
    <t>Lä 80 - 100%
Fi, Ta, Bu, Av 0 - 20 %
Vb Samenbäume bis 20 %</t>
  </si>
  <si>
    <t>Stellen mit Mineralerde und ohne Überschirmung sowie mit Schutz gegen Schneegleiten (Baumstrünke,
Totholz, Steine etc.) vorhanden</t>
  </si>
  <si>
    <t>An mind. 1/3 der verjüngungsgüns-tigen Stellen Lärche vorhanden</t>
  </si>
  <si>
    <t>Mindestens 50 Verjüngungsansätze /ha (durchschnittlich alle 15 m) Mischung zielgerecht</t>
  </si>
  <si>
    <t>59* Alpenrosen-Lärchenwald (Arven- und Lärchenwälder der obersubalpinen Stufe)</t>
  </si>
  <si>
    <t>Lä 50 - 90 %
Vb 10 - 50 %</t>
  </si>
  <si>
    <t>Genügend entwicklungsfähige
Bäume in mind. 2 verschiedenen Durchmesserklassen pro ha</t>
  </si>
  <si>
    <t xml:space="preserve">Einzelbäume  </t>
  </si>
  <si>
    <t>Alle 15 m (50/ha) Stellen mit Mineral-erde vorhanden</t>
  </si>
  <si>
    <t>Auf Mineralerde Lärchen vorhanden</t>
  </si>
  <si>
    <t>60 Typischer Hochstauden-Fichtenwald (Nadelwälder der subalpinen Stufe)</t>
  </si>
  <si>
    <t>Fi 70 - 100 %
Vb, GEr Samenbäume - 30 %</t>
  </si>
  <si>
    <t>Rotten, allenfalls Einzelbäume</t>
  </si>
  <si>
    <t>Kronenlänge mind. 2/3
Meistens lotrechte Stämme mit guter Verankerung, nur vereinzelt starke Hänger</t>
  </si>
  <si>
    <t>Alle 10 m (100 Stellen /ha) Moder-holz vorhanden</t>
  </si>
  <si>
    <t>An mind. 1/3 der verjüngungsgüns-tigen Stellen Fichte und Vogelbeere
vorhanden</t>
  </si>
  <si>
    <t>Mindestens 70 Verjüngungsan-sätze/ha (durchschnittlich alle 12 m)
Mischung zielgerecht</t>
  </si>
  <si>
    <t>17 Eiben-Buchenwald/Steilhang-Buchenwald mit Reitgras (Buchenmischwälder der submontanen Stufe)</t>
  </si>
  <si>
    <t>60A Hochstauden-Fichtenwald mit Alpenwaldfarn (Nadelwälder der subalpinen Stufe)</t>
  </si>
  <si>
    <t>57V Alpenlattich-Fichtenwald mit Heidelbeere (Nadelwälder der subalpinen Stufe)</t>
  </si>
  <si>
    <t>Kronenlänge mind. 2/3
Lotrechte Stämme mit guter Veran-kerung, nur vereinzelt starke Hänger</t>
  </si>
  <si>
    <t>57C Alpenlattich-Fichtenwald mit Wollreitgras (Nadelwälder der subalpinen Stufe)</t>
  </si>
  <si>
    <t xml:space="preserve">NaiS / Formular 4 </t>
  </si>
  <si>
    <t xml:space="preserve">Ausführung </t>
  </si>
  <si>
    <t>Gemeinde/ Ort:</t>
  </si>
  <si>
    <t xml:space="preserve"> Fläche (ha):</t>
  </si>
  <si>
    <t xml:space="preserve"> 7. Grundlagen für Kostenschätzung: </t>
  </si>
  <si>
    <t>Massnahmen:</t>
  </si>
  <si>
    <t xml:space="preserve">Einheit </t>
  </si>
  <si>
    <t>Fr./Einheit</t>
  </si>
  <si>
    <t>Menge/ha</t>
  </si>
  <si>
    <t>Fr./ha</t>
  </si>
  <si>
    <t>m3</t>
  </si>
  <si>
    <t>Total</t>
  </si>
  <si>
    <t xml:space="preserve"> 8. Aufbereitung des Holzes: </t>
  </si>
  <si>
    <t xml:space="preserve"> 9. Beobachtungsprogramm</t>
  </si>
  <si>
    <t xml:space="preserve">Anteile in % </t>
  </si>
  <si>
    <t xml:space="preserve">Begründung </t>
  </si>
  <si>
    <t xml:space="preserve">Was </t>
  </si>
  <si>
    <t xml:space="preserve">Wo </t>
  </si>
  <si>
    <t xml:space="preserve">Wann </t>
  </si>
  <si>
    <t xml:space="preserve">Wer </t>
  </si>
  <si>
    <t xml:space="preserve">Wie </t>
  </si>
  <si>
    <t xml:space="preserve"> Transport </t>
  </si>
  <si>
    <t>Kontrolle + Fotos</t>
  </si>
  <si>
    <t>WF</t>
  </si>
  <si>
    <t>jährlich</t>
  </si>
  <si>
    <t>Förster</t>
  </si>
  <si>
    <t>Jahresprotokoll</t>
  </si>
  <si>
    <t xml:space="preserve"> Ringeln </t>
  </si>
  <si>
    <t xml:space="preserve"> Liegenlassen in Rinde</t>
  </si>
  <si>
    <t xml:space="preserve"> Liegenlassen ohne Rinde</t>
  </si>
  <si>
    <t xml:space="preserve"> 10. Beobachtungsprotokoll</t>
  </si>
  <si>
    <t>Daten/Zeitraum</t>
  </si>
  <si>
    <t>Art des Ereignisses</t>
  </si>
  <si>
    <t>Verweis auf Dokumente</t>
  </si>
  <si>
    <t>2009 - 2010</t>
  </si>
  <si>
    <t>57S Alpenlattich-Fichtenwald mit Torfmoos (Nadelwälder der subalpinen Stufe)</t>
  </si>
  <si>
    <t>Fi 70 - 100 %
Vb Samenbäume - 30 %</t>
  </si>
  <si>
    <t>Alle 12 m (80 Stellen /ha) Moderholz oder erhöhte Kleinstandorte mit Vogelbeerwäldchen vorhanden</t>
  </si>
  <si>
    <t>Mindestens 60 Verjüngungsansä-tze/ha (durchschnittlich alle 13 m)
Mischung zielgerecht</t>
  </si>
  <si>
    <t>59A Hochstauden-Lärchenwald (Arven- und Lärchenwald der obersubalpinen Stufe)</t>
  </si>
  <si>
    <t>67 Erika-Bergföhrenwald (Bergföhrenwälder)</t>
  </si>
  <si>
    <t>Für diesen Standort wurden keine Anforderungen formuliert (Grund: siehe Text Waldbau Anhang 2B S. 199)</t>
  </si>
  <si>
    <t>Für diesen Standort wurden keine Anforderungen formuliert (Grund: siehe Text Waldbau Anhang 2B S. 15)</t>
  </si>
  <si>
    <t>69 Steinrosen-Bergföhrenwald (Bergföhrenwälder)</t>
  </si>
  <si>
    <t>Für diesen Standort wurden keine Anforderungen formuliert (Grund: siehe Text Waldbau Anhang 2B S. 200)</t>
  </si>
  <si>
    <t>70 Alpenrosen-Bergföhrenwald (Bergföhrenwälder)</t>
  </si>
  <si>
    <t>Für diesen Standort wurden keine Anforderungen formuliert (Grund: siehe Text Waldbau Anhang 2B S. 201)</t>
  </si>
  <si>
    <t>72 Nordalpen-Arvenwald (Arven- und Lärchenwälder der obersubalpinen Stufe)</t>
  </si>
  <si>
    <t>Für diesen Standort wurden keine Anforderungen formuliert (Grund: siehe Text Waldbau Anhang 2B S. 18)</t>
  </si>
  <si>
    <t>61 Pfeifengras-Föhrenwald (Waldföhrenwälder)</t>
  </si>
  <si>
    <t>Für diesen Standort wurden keine Anforderungen formuliert (Grund: siehe Text Waldbau Anhang 2B S. 187)</t>
  </si>
  <si>
    <t>59C Steinmispel-Arvenwald (Arven- und Lärchenwälder der obersubalpinen Stufe)</t>
  </si>
  <si>
    <t>Für diesen Standort wurden keine Anforderungen formuliert (Grund: siehe Text Waldbau Anhang 2B S. 14)</t>
  </si>
  <si>
    <t>59E Lärchen-Arvenwald mit Erika (Arven- und Lärchenwälder der obersubalpinen Stufe)</t>
  </si>
  <si>
    <t>Für diesen Standort wurden keine Anforderungen formuliert (Grund: siehe Text Waldbau Anhang 2B S. 13)</t>
  </si>
  <si>
    <t>23 Mehlbeer-Ahornwald (Sonderwaldstandorte)</t>
  </si>
  <si>
    <t>Für diesen Standort wurden keine Anforderungen formuliert (Grund: siehe Text Waldbau Anhang 2B S. 204)</t>
  </si>
  <si>
    <t>56 Moorrand-Fichtenwald (Sonderwaldstandorte)</t>
  </si>
  <si>
    <t>Für diesen Standort wurden keine Anforderungen formuliert (Grund: siehe Text Waldbau Anhang 2B S. 218)</t>
  </si>
  <si>
    <t>71 Torfmoos-Bergföhrenwald (Sonderwaldstandorte)</t>
  </si>
  <si>
    <t>Für diesen Standort wurden keine Anforderungen formuliert (Grund: siehe Text Waldbau Anhang 2B S. 222)</t>
  </si>
  <si>
    <t>57M Alpenlattich-Fichtenwald mit Waldwachtelweizen (Nadelwälder der subalpinen Stufe)</t>
  </si>
  <si>
    <t>Fi 50 - 100 %
Lä 0 - 50 %
Vb Samenbäume</t>
  </si>
  <si>
    <t>Rotten oder Kleinkollektive</t>
  </si>
  <si>
    <t>Alle 10 m (100 Stellen /ha) Mineral-erde oder Vogelbeeren vorhanden</t>
  </si>
  <si>
    <t>58 Typischer Preiselbeer-Fichtenwald (Nadelwälder der subalpinen Stufe)</t>
  </si>
  <si>
    <t>Fi und Av 60 - 100 %
Lä 0 - 40 %
Vb Samenbäume</t>
  </si>
  <si>
    <t>Alle 12 m (80 Stellen /ha) Kleinstand-orte mit Mineralerde vorhanden. Schutz gegen Schneegleiten (Baum-strünke, Totholz, Steine etc.) vor-handen.</t>
  </si>
  <si>
    <t>An mind. 1/3 der verjüngungsgüns-tigen Stellen Fichten vorhanden</t>
  </si>
  <si>
    <t>Mindestens 60 Verjüngungsan-sätze/ha (durchschnittlich alle 13 m)
Mischung zielgerecht</t>
  </si>
  <si>
    <t>58C Preiselbeer-Fichtenwald mit Wollreitgras (Nadelwälder der subalpinen Stufe)</t>
  </si>
  <si>
    <t>Fi 70 - 100 %
Lä 0 - 30 %</t>
  </si>
  <si>
    <t>Rotten und Einzelbäume</t>
  </si>
  <si>
    <t>Lotrechte Stämme mit guter Veran-kerung, nur vereinzelt starke Hänger</t>
  </si>
  <si>
    <t>Alle 10 m (100 Stellen /ha) Klein-standorte mit Mineralerde vorhan-den. Schutz gegen Schneegleiten (Baumstrünke, Totholz, Steine etc.) vorhanden.</t>
  </si>
  <si>
    <t>58L Preiselbeer-Fichtenwald mit Laserkraut (Nadelwälder der subalpinen Stufe)</t>
  </si>
  <si>
    <t>Fi und Av 30 - 90 %
Lä 10 - 70 %
Lawinen:
Immergrüne Nadelbäume
50 - 70 %</t>
  </si>
  <si>
    <t>60E Hochstauden-Fichtenwald mit Schachtelhalm (Nadelwälder der subalpinen Stufe)</t>
  </si>
  <si>
    <t>Alle 12 m (80 Stellen /ha) Moderholz vorhanden</t>
  </si>
  <si>
    <t>Fi 60 - 100 %
Vb, Mb, BAh Samenbäume
Zwischenalpen (Region 2):
Fi 60 - 90 %
Lä 10 - 40 %
Randalpen (Region 1)
hochmontan:
Fi 60 - 90 %
Ta 10 - 40 %</t>
  </si>
  <si>
    <t>Kleinkollektive oder Rotten, allenfalls Einzelbäume</t>
  </si>
  <si>
    <t>Alle 12 m (80 Stellen /ha) vor Schneegleiten/Schneekriechen
geschützte Kleinstandorte mit Mineralerde oder Laubbäumen
vorhanden</t>
  </si>
  <si>
    <t>60* Buntreitgras-Fichtenwald (Nadelwälder der subalpinen Stufe)</t>
  </si>
  <si>
    <t>53 Zwergbuchs-Fichtenwald (Nadelwälder der subalpinen Stufe)</t>
  </si>
  <si>
    <t>Fi 60 - 100 %
Vb, Mb, BAh, Fö Samenbäume
Zwischenalpen (Region 2):
Fi 60 - 90 %
Lä 10 - 40 %
Randalpen (Region 1)
hochmontan und obermontan:
Fi 60 - 90 %
Ta 10 - 40 %</t>
  </si>
  <si>
    <t>47* Alpenrosen-Lärchen-Tannenwald (Nadelwälder der subalpinen Stufe)</t>
  </si>
  <si>
    <t>Kronenlänge mind. 3/4
Lotrechte Stämme mit guter Veran-kerung, nur vereinzelt starke Hänger</t>
  </si>
  <si>
    <t>Alle 12 m (80 Stellen /ha) Moderholz oder erhöhte Kleinstandorte mit wenig Vegetationskonkurrenz
vorhanden</t>
  </si>
  <si>
    <t>An mind. 1/3 der verjüngungsgüns-tigen Stellen vorhanden</t>
  </si>
  <si>
    <t>54 Typischer Perlgras-Fichtenwald (Fichtendominierte Wälder der hochmontanen Stufe)</t>
  </si>
  <si>
    <t>Genügend entwicklungsfähige
Bäume in mind. 2 verschiedenen
Durchmesserklassen pro ha</t>
  </si>
  <si>
    <t>Auf mind. ½ einer ha:
keine starke Vegetationskonkurrenz</t>
  </si>
  <si>
    <t>Auf mind. 1/10 der Fläche vorhan-den</t>
  </si>
  <si>
    <t>Pro ha mind. 30 Verjüngungsan-sätze (durchschnittlich alle 19 m) oder Deckungsgrad mind. 4 %
Mischung zielgerecht</t>
  </si>
  <si>
    <t>55 Ehrenpreis-Fichtenwald (Fichtendominierte Wälder der hochmontanen Stufe)</t>
  </si>
  <si>
    <t>53* Erika-Fichtenwald (Fichtendominierte Wälder der hochmontanen Stufe)</t>
  </si>
  <si>
    <t>Fi 20 - 90 %
Lä 0 - 50 %
WFö 10 - 70 %
Vb und Mb Samenbäume - 30 %</t>
  </si>
  <si>
    <t>Genügend entwicklungsfähige
Bäume in mind. 3 verschiedenen
Durchmesserklassen pro ha</t>
  </si>
  <si>
    <t>Auf mind. 1/20 einer ha:
keine starke Vegetationskonkurrenz
keine starke Besonnung
keine Überschirmung</t>
  </si>
  <si>
    <t>Auf Mineralerde in Lücken vorhan-den</t>
  </si>
  <si>
    <t>55* Schneesimsen-Fichtenwald (Fichtendominierte Wälder der hochmontanen Stufe)</t>
  </si>
  <si>
    <t>Fi 50 - 100 %
Lä oder WFö 0 - 50 %
Vb Samenbäume - 30 %</t>
  </si>
  <si>
    <t>NaiS / Formular 3</t>
  </si>
  <si>
    <t xml:space="preserve">Erweiterte Zustandsbeschreibung </t>
  </si>
  <si>
    <t xml:space="preserve">Weiserfl.: Nr. </t>
  </si>
  <si>
    <t xml:space="preserve">Datum: </t>
  </si>
  <si>
    <t xml:space="preserve">BearbeiterIn: </t>
  </si>
  <si>
    <t>Bestandesgeschichte:</t>
  </si>
  <si>
    <t>Bodenoberfläche:</t>
  </si>
  <si>
    <t>Krautschicht:</t>
  </si>
  <si>
    <t>Aspektbestimmende Arten:</t>
  </si>
  <si>
    <t xml:space="preserve">Weitere Arten: </t>
  </si>
  <si>
    <t>Belastung:</t>
  </si>
  <si>
    <t>Oberboden:</t>
  </si>
  <si>
    <t>Verjüngung:</t>
  </si>
  <si>
    <t xml:space="preserve">Da wenig Licht den Boden erreicht ist sowohl Jungwuchs als auch  Vegetationskonkurrenz spärlich vorhanden. Es ist vor allem Ta-Ansamung vorzufinden. Im Anwuchs etwas Bah und Fi. Aufwuchs kommt vor allem in der offenen Runse. 
</t>
  </si>
  <si>
    <t>Schäden:</t>
  </si>
  <si>
    <t>Unterboden:</t>
  </si>
  <si>
    <t xml:space="preserve">Vorrat, Zuwachs, Holzanfall: </t>
  </si>
  <si>
    <t>Vorrat: 594 m3 pro ha
Holzanfall: 120 m3 pro ha (20%)</t>
  </si>
  <si>
    <t xml:space="preserve">Kluppierungsprotokoll beigelegt           </t>
  </si>
  <si>
    <r>
      <t>Anzeichnungsprotokoll beigelegt</t>
    </r>
    <r>
      <rPr>
        <sz val="10"/>
        <rFont val="Arial"/>
        <family val="2"/>
      </rPr>
      <t xml:space="preserve">          </t>
    </r>
  </si>
  <si>
    <t>Entwicklungsstufe/Strukturtyp:</t>
  </si>
  <si>
    <t>Baumholz I - II</t>
  </si>
  <si>
    <r>
      <t xml:space="preserve">Deckung in </t>
    </r>
    <r>
      <rPr>
        <b/>
        <sz val="10"/>
        <rFont val="Palatino Linotype"/>
        <family val="1"/>
      </rPr>
      <t>⅟₁₀</t>
    </r>
  </si>
  <si>
    <t>Auf mind. 1/20 einer ha:
keine starke Besonnung
keine Überschirmung
keine starke Vegetationskonkurrenz</t>
  </si>
  <si>
    <t>18 Waldschwingel-Tannen-Buchenwald (Tannen-Buchenwälder der obermontanen Stufe)</t>
  </si>
  <si>
    <t>Bu 30 - 80 %
Ta 10 - 60 %
Fi 0 - 30 %
BAh Samenb. - 60 %
Rutschung: Ta 20 - 60 %
Lawinen: Immergrüne Nadelbäume
30 - 70 %</t>
  </si>
  <si>
    <t>pro ha Genügend entwicklungs-fähige Bäume in mind. 2 verschie- denen Durchmesserklassen</t>
  </si>
  <si>
    <t>Einzelbäume, allenfalls Kleinkollekti-ve</t>
  </si>
  <si>
    <t>Koordinaten:</t>
  </si>
  <si>
    <t>X</t>
  </si>
  <si>
    <t>keine Massnahmen</t>
  </si>
  <si>
    <t>Kronenlänge Ta mind. 2/3, Fi mind. ½
Schlankheitsgrad &lt; 80
Lotrechte Stämme mit guter Veran-kerung, nur vereinzelt starke Hänger</t>
  </si>
  <si>
    <t>Fläche mit starker Vegetationskon-kurrenz &lt; 1/3</t>
  </si>
  <si>
    <t>Pro ha mind. 1 Trupp (2 - 5 a, durchschnittlich alle 100 m) oder Deckungsgrad mind. 4% Mischung zielgerecht</t>
  </si>
  <si>
    <t>20 Hochstauden-Tannnen-Buchenwald (Tannen-Buchenwälder der obermontanen Stufe)</t>
  </si>
  <si>
    <t>19 Typischer Waldsimsen-Tannen-Buchenwald (Tannen-Buchenwälder der obermontanen Stufe)</t>
  </si>
  <si>
    <t>Bu 30 - 80 %
Ta 10 - 60 %
Fi 0 - 30 %
Rutschung: Ta 20 - 60 %
Lawinen: Immergrüne Nadelbäume
30 - 70 %</t>
  </si>
  <si>
    <t>Bei Deckungsgrad &lt; 0,6 mindestens 10 Buchen/Tannen pro a (durch-schnittlich alle 3 m) vorhanden</t>
  </si>
  <si>
    <t>1h Artenarme Ausbildung des Simsen-Tannen-Buchenwaldes (Tannen-Buchenwälder der obermontanen Stufe)</t>
  </si>
  <si>
    <t>Bei Deckungsgrad &lt; 0,6 mindestens 5 Buchen/Tannen pro a (durch-schnittlich alle 4.5 m) vorhanden</t>
  </si>
  <si>
    <t>19f Waldsimsen-Tannen-Buchenwald auf Pseudogley (Tannen-Buchenwälder der obermontanen Stufe)</t>
  </si>
  <si>
    <t>Bu 10 - 40 %
Ta 40 - 90 %
Fi 0 - 30 %
20E in der Ostschweiz: BAh, Es, BUl 10 - 50 %</t>
  </si>
  <si>
    <t>Bei Deckungsgrad &lt; 0,6 mindestens 5 Buchen/Tannen pro a (durch- schnittlich alle 4.5 m) vorhanden
20E in der Ostschweiz:
In Lücken BAh, Es, BUl vorhanden</t>
  </si>
  <si>
    <t>Bu 10 - 40 %
Ta 40 - 90 %
Fi 0 - 30 %</t>
  </si>
  <si>
    <t>Bei Deckungsgrad &lt; 0,6 mindestens 5 Buchen/Tannen pro a (durch- schnittlich alle 4.5 m) vorhanden</t>
  </si>
  <si>
    <t>20E Waldgersten-Tannen-Buchenwald (Tannen-Buchenwälder der obermontanen Stufe)</t>
  </si>
  <si>
    <t>Deckungsgrad dauernd ≥ 60 % minimale Anforderung aufgrund des Standortstyps erfüllt</t>
  </si>
  <si>
    <t>Deckungsgrad dauernd ≥ 50 % minimale Anforderung aufgrund des Standortstyps erfüllt</t>
  </si>
  <si>
    <t>Deckungsgrad dauernd ≥ 30 % Minimale Anforderungen auf Grund des Standortstyps erfüllt</t>
  </si>
  <si>
    <t>Lückengrösse max. 6a bei gesicherter Verjüngung max. 12a / Deckungsgrad dauernd ≥ 40 % / Bei Übergängen im Standortstyp ist die Baumarten-Zusammensetzung des feuchteren, stärker vernässten Typs anzustreben</t>
  </si>
  <si>
    <t>≥ 35° (70 %) à &lt; 50 m
≥ 40° (84 %) à &lt; 40 m
≥ 45° (100 %) à &lt; 30 m
Falls Lückenlänge &gt; oben muss Lückenbreite &lt; 5 m sein / Deckungsgrad &gt; 50 %</t>
  </si>
  <si>
    <t>≥ 30° (58 %) à &lt; 60 m
≥ 35° (70 %) à &lt; 50 m
≥ 40° (84 %) à &lt; 40 m
≥ 45° (100 %) à &lt; 30 m
Falls Lückenlänge &gt; oben muss Lückenbreite &lt; 15 m sein / Deckungsgrad &gt; 50 %</t>
  </si>
  <si>
    <r>
      <t>Steinschlag Transitgebiet / Gross / ≤ 0.05 m</t>
    </r>
    <r>
      <rPr>
        <vertAlign val="superscript"/>
        <sz val="10"/>
        <color indexed="10"/>
        <rFont val="Arial"/>
      </rPr>
      <t xml:space="preserve">3 / </t>
    </r>
    <r>
      <rPr>
        <sz val="10"/>
        <color indexed="10"/>
        <rFont val="Arial"/>
      </rPr>
      <t>bis 40 cm Ø</t>
    </r>
  </si>
  <si>
    <t>- Zieldurchmesser angepasst;
- Wirksamer Mindestdurchmesser  20-35 cm BHD.</t>
  </si>
  <si>
    <t>18* Karbonat-Tannen-Buchenwald mit Weissegge (Tannen-Buchenwälder der obermontanen Stufe)</t>
  </si>
  <si>
    <t>Einzelbäume und Kleinkollektive</t>
  </si>
  <si>
    <t>Bei Deckungsgrad &lt; 0,6 mindestens
5 Buchen/Tannen pro a (durch-schnittlich alle 4.5 m) vorhanden</t>
  </si>
  <si>
    <t>Pro ha mind. 2 Trupps (je 2 - 5 a, durchschnittlich alle 75 m) oder
Deckungsgrad mind. 5% Mischung zielgerecht</t>
  </si>
  <si>
    <t>18v Buntreitgras-Tannen-Buchenwald mit Rostsegge (Tannen-Buchenwälder der obermontanen Stufe)</t>
  </si>
  <si>
    <t>Bu 30 - 80 %
Ta 20 - 50 %
Fi 0 - 40 %
B‘Ah, Es, Mb, Vb, W‘Er
Samenbäume - 50 %
Lawinen: Immergrüne Nadelbäume
30 - 70 %</t>
  </si>
  <si>
    <t>Fläche mit starker Vegetationskon-kurrenz &lt; 3/4</t>
  </si>
  <si>
    <t>Fotostandort:</t>
  </si>
  <si>
    <t>Pro ha mind. 2 Trupp (je 2 - 5 a, durchschnittlich alle 75 m) oder Deckungsgrad mind. 5%
Mischung zielgerecht</t>
  </si>
  <si>
    <t>18w Typischer Buntreitgras-Tannen-Buchenwald (Tannen-Buchenwälder der obermontanen Stufe)</t>
  </si>
  <si>
    <t>19L Goldregen-Tannen-Buchenwald (Tannen-Buchenwälder der obermontanen Stufe)</t>
  </si>
  <si>
    <t>Bu 30 - 80 %
Ta 10 - 60 %
Fi 0 - 30 %
Lä BAh, Vb, Goldregen
Samenbäume - 40 %
Lawinen: Immergrüne Nadelbäume
30 - 70 %</t>
  </si>
  <si>
    <r>
      <t xml:space="preserve">Minimalprofile:
</t>
    </r>
    <r>
      <rPr>
        <sz val="10"/>
        <rFont val="Arial (W1)"/>
        <family val="2"/>
      </rPr>
      <t>Standortstyp</t>
    </r>
    <r>
      <rPr>
        <b/>
        <u/>
        <sz val="10"/>
        <rFont val="Arial (W1)"/>
        <family val="2"/>
      </rPr>
      <t xml:space="preserve">
</t>
    </r>
    <r>
      <rPr>
        <i/>
        <sz val="10"/>
        <color indexed="10"/>
        <rFont val="Arial (W1)"/>
        <family val="2"/>
      </rPr>
      <t>Naturgefahr</t>
    </r>
  </si>
  <si>
    <t>13h Typischer Alpendost-Buchenwald (Tannen-Buchenwälder der obermontanen Stufe)</t>
  </si>
  <si>
    <t>Bei Deckungsgrad &lt; 0,6 mindestens 5 Buchen/Tannen pro a (durch-schnittlich alle 4.5 m) vorhanden
In Lücken Ahorn vorhanden</t>
  </si>
  <si>
    <t>13eh Trockener Alpendost-Buchenwald (Tannen-Buchenwälder der obermontanen Stufe)</t>
  </si>
  <si>
    <t>Laubbäume 50 - 90 %
Bu 30 - 60 %
Ah, Mb etc. 10 - 40 %
Ta 0 - 40 %
Fi 0 - 30 %
WFö 0 - 10 %</t>
  </si>
  <si>
    <t>8a Typischer Waldhirsen-Buchenwald (Buchenwälder der untermontanen Stufe)</t>
  </si>
  <si>
    <t>Laubbäume 60 - 100 %
Bu 50 - 100 %
Ta Samenbäume - 40 %
Fi 0 - 30 %</t>
  </si>
  <si>
    <t>Bei Deckungsgrad &lt; 0.7 mind. 10 Buchen pro a (durchschnittlich alle 3 m) vorhanden</t>
  </si>
  <si>
    <t>Pro ha mind. 1 Trupp (2 - 5 a, durchschnittlich alle 100 m) oder Deckungsgrad mind. 3 %
Mischung zielgerecht</t>
  </si>
  <si>
    <t>12a Typischer Bingelkraut-Buchenwald / Typischer Zahnwurz-Buchenwald (Buchenwälder der untermontanen Stufe)</t>
  </si>
  <si>
    <t>3 Typischer Schneesimsen-Buchenwald (Buchenwälder der untermontanen Stufe)</t>
  </si>
  <si>
    <t>Laubbäume 60 - 80 %
Bu 30 - 90 %
Nadelbäume 0 - 40 %
Ta Samenbäume - 40 %
Lä Samenbäume - 30 %
Fi 0 - 30 %</t>
  </si>
  <si>
    <t>In Lücken ab 1-2 Baumlängen vorhanden, auch Stockausschläge.</t>
  </si>
  <si>
    <t>4 Farnreicher Schneesimsen-Buchenwald (Buchenwälder der untermontanen Stufe)</t>
  </si>
  <si>
    <t>Laubbäume 60 - 100 %
Bu 40 - 100 %
Ta Samenbäume - 60 %
Lä Samenbäume - 30 %
Fi 0 - 30 %</t>
  </si>
  <si>
    <t>Laubbäume 80 - 100 %
Bu 50 - 100 %
BAh, Es
Samenbäume - 60 %
Ta Samenbäume - 20 %
Fi 0 - 20 %</t>
  </si>
  <si>
    <t>8S Feuchter-Waldhirsen-Buchenwald (Buchenwälder der untermontanen Stufe)</t>
  </si>
  <si>
    <t>8* Waldhirsen-Buchenwald mit Rippenfarn (Buchenwälder der untermontanen Stufe)</t>
  </si>
  <si>
    <t>Ta 30 - 60 %
Laubbäume 40 - 70 %
Bu 30 - 70 %
Fi 0 - 30 %</t>
  </si>
  <si>
    <t>12e Trockener Bingelkraut-Buchenwald / Trockener Zahnwurz-Buchenwald (Buchenwälder der untermontanen Stufe)</t>
  </si>
  <si>
    <t>12S Feuchter Bingelkraut-Buchenwald / Feuchter Zahnwurz-Buchenwald (Buchenwälder der untermontanen Stufe)</t>
  </si>
  <si>
    <t>Bei Deckungsgrad &lt; 0.7 mind. 5 Buchen pro a (durchschnittlich alle 4.5 m) vorhanden</t>
  </si>
  <si>
    <t>Pro ha mind. 2 Trupp (2 - 5 a, durchschnittlich alle 75 m) oder
Deckungsgrad mind. 4 % Mischung zielgerecht</t>
  </si>
  <si>
    <t xml:space="preserve">Laubbäume 60 - 100 %
Bu 50 - 100 %
WFö, Eibe 0 - 40 %
Ta Samenbäume - 10 %
</t>
  </si>
  <si>
    <t>12w  Wechselfeuchter Bingelkraut-Buchenwald / Wechselfeuchter Zahnwurz-Buchenwald (Buchenwälder der untermontanen Stufe)</t>
  </si>
  <si>
    <t>Laubbäume 60 - 100 %
Bu 50 - 100 %
WFö, Eibe 0 - 40 %
Ta Samenbäume - 10 %
BAh Samenbäume - 50 %</t>
  </si>
  <si>
    <t>13a Typischer Linden-Buchenwald (Buchenwälder der untermontanen Stufe)</t>
  </si>
  <si>
    <t>Laubbäume 80 - 100 %
Bu 50 - 100 %
Li, BAh, Es 10 - 40 %
Ta 0 - 20 %
Fi 0 - 10 %</t>
  </si>
  <si>
    <t>Bei Deckungsgrad &lt; 0.7 mind. 5 Buchen pro a (durchschnittlich alle 4.5 m), in Lücken Linde, Ahorn vor-handen</t>
  </si>
  <si>
    <t>13e Trockener Linden-Buchenwald (Buchenwälder der untermontanen Stufe)</t>
  </si>
  <si>
    <t>Laubbäume 90 - 100 %
Bu 50 - 100 %
Li, BAh
Samenbäume - 30 %
Fö, Ta, Fi 0 - 10 %</t>
  </si>
  <si>
    <t>Mind. die Hälfte der Kronen gleich-mässig geformt
Lotrechte Stämme mit guter Veran-kerung, nur vereinzelt starke Hänger</t>
  </si>
  <si>
    <t>9a Typischer Lungenkraut-Buchenwald / Typischer Platterbsen-Buchenwald (Buchenmischwälder der submontanen Stufe)</t>
  </si>
  <si>
    <t>7a Typischer Waldmeister-Buchenwald (Buchenmischwälder der submontanen Stufe)</t>
  </si>
  <si>
    <t>7S Feuchter Waldmeister-Buchenwald (Buchenmischwälder der submontanen Stufe)</t>
  </si>
  <si>
    <t>11 Aronstab-Buchenwald (Buchenmischwälder der submontanen Stufe)</t>
  </si>
  <si>
    <t>9W Wechselfeuchter Lungenkraut-Buchenwald (Buchenmischwälder der submontanen Stufe)</t>
  </si>
  <si>
    <t>Laubbäume 70 - 100 %
Bu 30 - 100 %
BAh Samenbäume - 70 %
Fi 0 - 10 %</t>
  </si>
  <si>
    <t>10w Wechseltrockener Lungenkraut-Buchenwald / Wechseltrockener Platterbsen-Buchenwald (Buchenmischwälder der submontanen Stufe)</t>
  </si>
  <si>
    <t>Laubbäume 70 - 100 %
Bu 50 - 100 %
BAh Samenbäume - 50 %
Fi und Ta 0 - 10 %</t>
  </si>
  <si>
    <t>In Lücken vorhanden</t>
  </si>
  <si>
    <t>Pro ha mind. 2 Trupps (je 2 - 5 a, durchschnittlich alle 75 m) oder Deckungsgrad mind. 4 %
Mischung zielgerecht</t>
  </si>
  <si>
    <t>10a Lungenkraut-Buchenwald - mit Immenblatt / Platterbsen-Buchenwald - mit Immenblatt (Buchenmischwälder der submontanen Stufe)</t>
  </si>
  <si>
    <t>Laubbäume 70 - 100 %
Bu 50 - 100 %
Fi und Ta 0 - 10 %</t>
  </si>
  <si>
    <t>14 Seggen-Buchenwald mit Weissegge (Buchenmischwälder der submontanen Stufe)</t>
  </si>
  <si>
    <t>15 Seggen-Buchenwald mit Bergsegge (Buchenmischwälder der submontanen Stufe)</t>
  </si>
  <si>
    <t>Laubbäume 70 - 100 %
Bu 50 - 100 %
BAh Samenb. - 50 %
Fi 0 - 10 %
Ta 0 - 20 %
Eibe 0 - 20 %</t>
  </si>
  <si>
    <t>Mind. die Hälfte der Kronen gleich-mässig geformt
Meistens lotrechte Stämme mit guter Verankerung, nur vereinzelt starke Hänger</t>
  </si>
  <si>
    <t>Einzelbäume (Ta) sowie Rotten
oder Kleinkollektive (Fi)</t>
  </si>
  <si>
    <t>Kronenlänge min. ½
Schlankheitsgrad &lt; 80
Lotrechte Stämme mit guter Veran-kerung, nur vereinzelt
starke Hänger</t>
  </si>
  <si>
    <t>Alle 15 m (50 Stellen /ha) Moderholz oder erhöhte Kleinstandorte mit Vogelbeerwäldchen vorhanden
Fläche mit starker Vegetationskon-kurrenz &lt; ½</t>
  </si>
  <si>
    <t>Bei Deckungsgrad &lt; 0,6 mindestens 10 Tannen pro a (durchschnittlich alle 3 m), in Lücken Fichte und
Vogelbeere vorhanden</t>
  </si>
  <si>
    <t>Hauptareal:
Ta 40 - 90 %
Fi 10 - 60 %
Vb Samenbäume
in basenreichen Ausbildungen:
BAh, WEr, evt. Es
Samenb. - 20 %</t>
  </si>
  <si>
    <t>Hauptareal:
Ta 40 - 90 %
Fi 10 - 60 %
Vb Samenb. - 20 %
obermontan:
Bu Samenb. - 20 %</t>
  </si>
  <si>
    <t>Hauptareal:
Ta 40 - 90 %
Fi 10 - 60 %
Vb Samenb. - 20 %</t>
  </si>
  <si>
    <t>Hauptareal: in 4, 5a mit Fichte:
Ta 40 - 90 % /  Fi 10 - 60 %
Lä 0 - 60 % / 
Vb, BAh Samenb. - 20 %
Hauptareal in 5a mit Fichtenvor-
posten: Ta 40 - 90 % 
Fi 0 - 40 % / Lä 0 - 60 %
Vb, BAh, Bu /Samenb. - 20 %</t>
  </si>
  <si>
    <t>Wildbach, Hochwasser / Wald in Gerinneeinhängen / gering bis gross</t>
  </si>
  <si>
    <t>Rutschungen, Erosion, Murgänge Infilt.-gebiet Mittel / mittel- + tiefgründige</t>
  </si>
  <si>
    <t>Rutschungen, Erosion, Murgänge Infilt.-gebiet Gering / mittel- + tiefgründige</t>
  </si>
  <si>
    <t>Wildbach, Hochwasser Einzugsgebiet / Gross / Standortstypen Kl. 1</t>
  </si>
  <si>
    <t>Wildbach, Hochwasser Einzugsgebiet / Mittel / Standortstypen Kl. 2</t>
  </si>
  <si>
    <t>Wildbach, Hochwasser Einzugsgebiet  / Gering / Standortstypen Kl. 3</t>
  </si>
  <si>
    <t>Wildbach, Hochwasser Einzugsgebiet sehr gering / Standortstypen Kl. 4</t>
  </si>
  <si>
    <t>Lawine Entsteh.-gebiet / Gross / Suba. + hochm. Nadelw. / Lärchenw. ab 30°, immergrüne Nadelw. ab 35°</t>
  </si>
  <si>
    <t>1. Standortstyp(en)</t>
  </si>
  <si>
    <t xml:space="preserve">2. Naturgefahr + Wirksamkeit   </t>
  </si>
  <si>
    <t>21 Ahorn-Buchenwald (Laubwälder der hochmontanen und subalpinen Stufe)</t>
  </si>
  <si>
    <t>BAh, Bu, Vb 50 - 100 %
Tanne 0 - 50 %
Fichte 0 - 30 %</t>
  </si>
  <si>
    <t>Genügend entwicklungsfähige
Bäume in mind. zwei verschiedenen
Durchmesserklassen pro ha</t>
  </si>
  <si>
    <t>Meistens Stämme mit guter Veranke-rung, nur vereinzelt starke Hänger</t>
  </si>
  <si>
    <t>Wird in 10 Jahren überprüft,</t>
  </si>
  <si>
    <r>
      <t xml:space="preserve">7. Etappenziel mit </t>
    </r>
    <r>
      <rPr>
        <b/>
        <u/>
        <sz val="11"/>
        <rFont val="Arial (W1)"/>
        <family val="2"/>
      </rPr>
      <t>Kontrollwerten:</t>
    </r>
  </si>
  <si>
    <t xml:space="preserve">      Massnahmen</t>
  </si>
  <si>
    <t xml:space="preserve"> 5. Dringlichkeit  </t>
  </si>
  <si>
    <t>Pro ha mind. 2 Trupp (2 - 5 a,
durchschnittlich alle 75 m) oder
Deckungsgrad mind. 6 %
Mischung zielgerecht</t>
  </si>
  <si>
    <t>21* Grünerlen-Vogelbeerwald (Laubwälder der hochmontanen und subalpinen Stufe)</t>
  </si>
  <si>
    <t>Vb, GEr 70 - 90 %
BAh, Bu, Ta, Lä 10 - 30 %</t>
  </si>
  <si>
    <t>27* Hochstauden-Weisserlen-Ahornwald (Laubwälder der hochmontanen und subalpinen Stufe)</t>
  </si>
  <si>
    <t>WEr, BAh, Vb 80 - 100 %
Ta 0 - 20 %
Fi 0 - 10 %
Region 4 unterhalb ca. 1400 m ü Meer: WEr, BAh, Vb, Es 80 - 100 %</t>
  </si>
  <si>
    <t>Fläche mit starker Vegetationskon-kurrenz für Bergahorn &lt; 1/3</t>
  </si>
  <si>
    <t>20* Hochstauden-Buchenwald mit Ahorn und Tanne (Tannen-Buchenwälder der obermontanen Stufe)</t>
  </si>
  <si>
    <t>Bu 30 - 80 %
Ta Samenbäume - 60 %
BAh Samenbäume - 50 %
Region «5a mit Fichte»: Fi 0 - 30 %
Region «5a mit Fichtenvorposten»:
Fi 0 - 20 %
Region 5b: Fi 0 - 10 %
Lawinen: Immergrüne Ndb 30 - 70%</t>
  </si>
  <si>
    <t>Pro ha mind. 1 Trupp (2 - 5 a,
durchschnittlich alle 100 m) oder
Deckungsgrad mind. 4 %
Mischung zielgerecht</t>
  </si>
  <si>
    <t>12*h Kalkbuchenwald der insubrischen Gebirge (Tannen-Buchenwälder der obermontanen Stufe)</t>
  </si>
  <si>
    <t>Laubbäume 50 - 90 %
Bu 30 - 80 %
BAh, Mb etc. 10 - 40 %
Ta, Lä 0 - 30 %</t>
  </si>
  <si>
    <t>Mind. ½ der Kronen gleichmässig geformt. Lotrechte Stämme mit guter Verankerung, nur vereinzelt starke Hänger</t>
  </si>
  <si>
    <t>Bei Deckungsgrad &lt; 0,6 mind. 5 Buchen/Tannen pro a (durch-schnittlich alle 4.5 m) vorhanden, in Lücken Ahorn vorhanden</t>
  </si>
  <si>
    <t>Pro ha mind. 2 Trupp (2 - 5 a,
durchschnittlich alle 75 m) oder
Deckungsgrad mind. 5 %
Mischung zielgerecht</t>
  </si>
  <si>
    <t>26h Ahorn-Eschenwald, Höhenausbildung (Eschenwälder der obermontanen Stufe)</t>
  </si>
  <si>
    <t>BAh, Es, BUl, Vb, WEr 70 - 100 %
Ta 0 - 30 %
Fi 0 - 10 %</t>
  </si>
  <si>
    <t>Meistens Stämme mit guter Veran-kerung, nur vereinzelt starke Hänger</t>
  </si>
  <si>
    <t>27h Bach-Eschenwald, Höhenausbildung (Eschenwälder der obermontanen Stufe)</t>
  </si>
  <si>
    <t xml:space="preserve">NaiS / Formular 1 </t>
  </si>
  <si>
    <t xml:space="preserve">Situation </t>
  </si>
  <si>
    <t xml:space="preserve"> Weiserfl. Nr.:</t>
  </si>
  <si>
    <t>Fläche (ha):</t>
  </si>
  <si>
    <t>BearbeiterIn:</t>
  </si>
  <si>
    <t xml:space="preserve">Meereshöhe: </t>
  </si>
  <si>
    <t>Hangneigung:</t>
  </si>
  <si>
    <t>Beilagen:</t>
  </si>
  <si>
    <t xml:space="preserve"> Situationsskizze: </t>
  </si>
  <si>
    <t xml:space="preserve"> Waldfunktion(en):</t>
  </si>
  <si>
    <t>Zieltyp:</t>
  </si>
  <si>
    <t>Erläuterungen "Herleitung Handlungsbedarf"</t>
  </si>
  <si>
    <t>W.-Fl. Nr.:</t>
  </si>
  <si>
    <t>Gemeinde / Ort:</t>
  </si>
  <si>
    <t xml:space="preserve">Fussnote Nr. </t>
  </si>
  <si>
    <t xml:space="preserve"> Beschreibung:</t>
  </si>
  <si>
    <r>
      <t xml:space="preserve"> Grund für Weiserfläche: </t>
    </r>
    <r>
      <rPr>
        <sz val="9"/>
        <rFont val="Arial"/>
        <family val="2"/>
      </rPr>
      <t>(Geltungsbereich u. Fragestellung)</t>
    </r>
  </si>
  <si>
    <r>
      <t xml:space="preserve"> Bestandesbild: </t>
    </r>
    <r>
      <rPr>
        <sz val="9"/>
        <rFont val="Arial"/>
        <family val="2"/>
      </rPr>
      <t>(Profilskizze, Kurzbeschrieb)</t>
    </r>
  </si>
  <si>
    <r>
      <t>NaiS / Formular 2 (Rückseite)</t>
    </r>
    <r>
      <rPr>
        <sz val="10"/>
        <rFont val="Arial"/>
      </rPr>
      <t xml:space="preserve">              </t>
    </r>
  </si>
  <si>
    <t>Es, WEr, BAh 80 - 100 %
Ta 0 - 20 %
Fi 0 - 5 %</t>
  </si>
  <si>
    <t>Fläche mit starker Vegetationskon- kurrenz für Esche &lt; 1/3</t>
  </si>
  <si>
    <t>12* Mesophiler insubrischer Kalkbuchenwald (Buchenwälder der untermontanen Stufe)</t>
  </si>
  <si>
    <t>Laubbäume 90 - 100 %
Bu 50 - 100 %
Li, Ah, Ul, Hobu, Mb, Vb,
Stechpalme Samenbäume - 50 %
Ta 0 - 10 %</t>
  </si>
  <si>
    <t>Bei Deckungsgrad &lt; 0.7 mind. 5 Buchen pro a (durchschnittlich alle 4.5 m) In Lücken Linde, Ahorn vorhanden</t>
  </si>
  <si>
    <t>Pro ha mind. 1 Trupp (2 - 5 a,
durchschnittlich alle 100 m) oder
Deckungsgrad mind. 3 %
Mischung zielgerecht</t>
  </si>
  <si>
    <t>14* Trockener insubrischer Kalkbuchenwald (Buchenwälder der untermontanen Stufe)</t>
  </si>
  <si>
    <t>Laubbäume 90 - 100 %
Bu 50 - 100 %
Li, Ah Samenbäume - 30 %
Ta 0 - 10 %</t>
  </si>
  <si>
    <t>Pro ha mind. 2 Trupps (2 - 5 a,
durchschnittlich alle 75 m) oder
Deckungsgrad mind. 4 %
Mischung zielgerecht</t>
  </si>
  <si>
    <t>Es, Ah, SEi, BUl, Ki 90 - 100 %
Nadelbäume 0 - 10 %</t>
  </si>
  <si>
    <t>26 Ahron-Eschenwald (Eschenwälder der sub- und untermontanen Stufe)</t>
  </si>
  <si>
    <t>Mind. die Hälfte der Kronen gleich-mässig geformt. Lotrechte Stämme mit guter Verankerung, nur verein- zelt starke Hänger</t>
  </si>
  <si>
    <t>27 Bach-Eschenwald (Eschenwälder der sub- und untermontanen Stufe)</t>
  </si>
  <si>
    <t>Es, SEr, BAh 90 - 100 %
Nadelbäume 0 - 10 %</t>
  </si>
  <si>
    <t>Mind. die Hälfte der Kronen gleich-mässig geformt. Meistens lotrechte Stämme mit guter Verankerung, nur vereinzelt starke Hänger</t>
  </si>
  <si>
    <t>Fläche mit starker Vegetationskon-kurrenz für Esche &lt; 1/3</t>
  </si>
  <si>
    <t>22 Hirschzungen-Ahronwald (Sonderwaldstandorte)</t>
  </si>
  <si>
    <t>Laubbäume 90 - 100%
Ah 50 - 100%
Li, Es, BUl 0 - 50%</t>
  </si>
  <si>
    <t>24* Ulmen-Ahornwald (Sonderwaldstandorte)</t>
  </si>
  <si>
    <t>BAh, BUl, Es 90 - 100 %
Nadelbäume 0 - 10 %</t>
  </si>
  <si>
    <t>Vor Schuttbewegung geschützte Kleinstandorte vorhanden. Fläche mit starker Vegetationskonkurrenz
für Bergahorn &lt; 1/3</t>
  </si>
  <si>
    <t>Pro ha mind. 2 Trupps (2 - 5 a, durchschnittlich alle 75 m) oder Deckungsgrad mind. 6 %
Mischung zielgerecht</t>
  </si>
  <si>
    <t>25 Turinermeister-Lindenwald (Sonderwaldstandorte)</t>
  </si>
  <si>
    <t>Li, Ah, Es, Ki,
andere Laubbäume 90 - 100 %</t>
  </si>
  <si>
    <t>Zustand 1
Jahr 2009</t>
  </si>
  <si>
    <t>Etappenziele
Jahr 2019</t>
  </si>
  <si>
    <t>Zustand 2 
Jahr 2017</t>
  </si>
  <si>
    <t>Einzelbäume, allenfalls Kleinkollekti-ve
Lückengrösse max. 6a bei gesicherter Verjüngung max. 12a / Deckungsgrad dauernd ≥ 40 %</t>
  </si>
  <si>
    <t>R. Wüthrich / W. Arnold</t>
  </si>
  <si>
    <t>bis Anwuchs: 65% Bu, 15% Fi, 20% Bah, Ta, Es, Ul, VoBe
ab Aufwuchs: 80% Bu, 15% Fi, 5% Bah, Ta, Es</t>
  </si>
  <si>
    <t>kleinere und mittlere Durchmesser sind noch vorhanden und entwicklungsfähig, zusätzlich ist viel Nachwuchs vorhanden</t>
  </si>
  <si>
    <t>Deckungsgrad beträgt &gt; 60%, im Bachbereich mit Nachwuchs 40 - 80%</t>
  </si>
  <si>
    <t>Infolge des Eingriffs ist der Deckungsgrad der Oberschicht geringer, jener im Bachbereich dank des üppigen Nachwuchses grösser.</t>
  </si>
  <si>
    <t>Beim Eingriff wurden die instabilen Bäume entfernt</t>
  </si>
  <si>
    <t>zumeist stabile Bäume mit guter Krone, keine Hänger
Rutschfläche ist gut eingewachsen</t>
  </si>
  <si>
    <t>auf mind. 80% der Fläche ist Anwuchs von Bu, Fi, Ta, Bah, Ul vorhanden</t>
  </si>
  <si>
    <t>auf &gt; 20% der Fläche ist üppiger Aufwuchs von Bu und Fi vorhanden
Anteil Bah, Es und Ta davon   
&lt; 10%</t>
  </si>
  <si>
    <t>Infolge des Eingriffs ist sehr viel Aufwuchs in genügender Anzahl vorhanden; infolge starken Wildverbisses ist die BA-Mischung beim Aufwuchs nicht zielgerecht</t>
  </si>
  <si>
    <t>Bemerkungen:
Die Weiserfläche befindet sich auf einem Wintereinstandsgebiet des Rothirsches, die Verjüngung der Ta ist ohne Schutzmassnahmen kaum möglich.</t>
  </si>
  <si>
    <t>mehr vorhandenes liegendes Totholz durch Eingriff
wenig Vegetationskonkurrenz durch Hochstauden, Himbeere wird durch Wild gefressen</t>
  </si>
  <si>
    <t>Durch den grösseren Lichteinfall ist insgesamt viel mehr Anwuchs vorhanden. Der Eingriff war bezüglich Lichtangebot genau richtig.</t>
  </si>
  <si>
    <t>Infolge des Eingriffs ist genügend Verjünung vorhanden, damit die Ziele erreicht werden könnten. Wegen des sehr starken Wildverbisses fällt Ta praktisch aus und Bah, Es, Ul, VoBe werden stark zurückgedrängt.</t>
  </si>
  <si>
    <t>Infolge des Eingriffs ist Anteil grosser Durchmesser geringer und Verjüngung kommt gut auf. Mittlere Durchm. konnten sich zumeist halten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</si>
</sst>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dd/\ mmmm\ yyyy"/>
  </numFmts>
  <fonts count="51">
    <font>
      <sz val="11"/>
      <name val="Arial"/>
    </font>
    <font>
      <sz val="11"/>
      <name val="Arial"/>
    </font>
    <font>
      <sz val="11"/>
      <name val="Arial"/>
      <family val="2"/>
    </font>
    <font>
      <sz val="8"/>
      <name val="Arial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4"/>
      <name val="Arial (W1)"/>
      <family val="2"/>
    </font>
    <font>
      <sz val="12"/>
      <name val="Arial"/>
      <family val="2"/>
    </font>
    <font>
      <b/>
      <sz val="12"/>
      <name val="Arial (W1)"/>
      <family val="2"/>
    </font>
    <font>
      <sz val="11"/>
      <name val="Arial (W1)"/>
      <family val="2"/>
    </font>
    <font>
      <b/>
      <sz val="11"/>
      <name val="Arial (W1)"/>
      <family val="2"/>
    </font>
    <font>
      <sz val="10"/>
      <name val="Arial (W1)"/>
      <family val="2"/>
    </font>
    <font>
      <sz val="11"/>
      <color indexed="10"/>
      <name val="Arial"/>
    </font>
    <font>
      <sz val="8"/>
      <color indexed="10"/>
      <name val="Arial (W1)"/>
      <family val="2"/>
    </font>
    <font>
      <sz val="8"/>
      <color indexed="10"/>
      <name val="Arial"/>
    </font>
    <font>
      <sz val="8"/>
      <name val="Arial (W1)"/>
    </font>
    <font>
      <sz val="9"/>
      <name val="Arial"/>
      <family val="2"/>
    </font>
    <font>
      <b/>
      <sz val="10"/>
      <name val="Wingdings"/>
      <charset val="2"/>
    </font>
    <font>
      <b/>
      <sz val="6"/>
      <name val="Wingdings"/>
      <charset val="2"/>
    </font>
    <font>
      <b/>
      <sz val="9"/>
      <name val="Arial"/>
      <family val="2"/>
    </font>
    <font>
      <b/>
      <sz val="8"/>
      <name val="Wingdings"/>
      <charset val="2"/>
    </font>
    <font>
      <i/>
      <sz val="8"/>
      <color indexed="10"/>
      <name val="Arial"/>
      <family val="2"/>
    </font>
    <font>
      <b/>
      <sz val="9"/>
      <name val="Wingdings"/>
      <charset val="2"/>
    </font>
    <font>
      <sz val="7"/>
      <name val="Arial"/>
      <family val="2"/>
    </font>
    <font>
      <b/>
      <sz val="10"/>
      <name val="Arial (W1)"/>
      <family val="2"/>
    </font>
    <font>
      <sz val="9"/>
      <name val="Arial (W1)"/>
    </font>
    <font>
      <sz val="9"/>
      <name val="Arial"/>
    </font>
    <font>
      <sz val="8"/>
      <name val="Arial (W1)"/>
      <family val="2"/>
    </font>
    <font>
      <sz val="10"/>
      <color indexed="10"/>
      <name val="Arial"/>
    </font>
    <font>
      <b/>
      <sz val="10"/>
      <color indexed="10"/>
      <name val="Arial"/>
    </font>
    <font>
      <vertAlign val="superscript"/>
      <sz val="10"/>
      <color indexed="10"/>
      <name val="Arial"/>
    </font>
    <font>
      <b/>
      <u/>
      <sz val="10"/>
      <name val="Arial (W1)"/>
      <family val="2"/>
    </font>
    <font>
      <i/>
      <sz val="10"/>
      <color indexed="10"/>
      <name val="Arial (W1)"/>
      <family val="2"/>
    </font>
    <font>
      <sz val="12"/>
      <name val="Arial (W1)"/>
      <family val="2"/>
    </font>
    <font>
      <b/>
      <u/>
      <sz val="11"/>
      <name val="Arial (W1)"/>
      <family val="2"/>
    </font>
    <font>
      <sz val="9"/>
      <name val="Arial (W1)"/>
      <family val="2"/>
    </font>
    <font>
      <b/>
      <sz val="11"/>
      <name val="Arial"/>
      <family val="2"/>
    </font>
    <font>
      <b/>
      <sz val="10"/>
      <name val="Arial"/>
    </font>
    <font>
      <b/>
      <sz val="10"/>
      <name val="Palatino Linotype"/>
      <family val="1"/>
    </font>
    <font>
      <sz val="9.1999999999999993"/>
      <name val="Arial"/>
      <family val="2"/>
    </font>
    <font>
      <sz val="9.5"/>
      <name val="Arial"/>
      <family val="2"/>
    </font>
    <font>
      <sz val="6"/>
      <name val="Arial"/>
      <family val="2"/>
    </font>
    <font>
      <b/>
      <sz val="10"/>
      <color indexed="10"/>
      <name val="Arial"/>
      <family val="2"/>
    </font>
    <font>
      <b/>
      <i/>
      <sz val="10"/>
      <name val="Arial"/>
      <family val="2"/>
    </font>
    <font>
      <sz val="8"/>
      <name val="Symbol"/>
      <family val="1"/>
      <charset val="2"/>
    </font>
    <font>
      <b/>
      <sz val="8"/>
      <name val="Arial"/>
      <family val="2"/>
    </font>
    <font>
      <sz val="8"/>
      <color rgb="FF000000"/>
      <name val="Tahoma"/>
      <family val="2"/>
    </font>
  </fonts>
  <fills count="5">
    <fill>
      <patternFill patternType="none"/>
    </fill>
    <fill>
      <patternFill patternType="gray125"/>
    </fill>
    <fill>
      <patternFill patternType="lightHorizontal"/>
    </fill>
    <fill>
      <patternFill patternType="lightVertical"/>
    </fill>
    <fill>
      <patternFill patternType="solid">
        <fgColor indexed="9"/>
        <bgColor indexed="64"/>
      </patternFill>
    </fill>
  </fills>
  <borders count="9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6" fillId="0" borderId="0"/>
    <xf numFmtId="0" fontId="6" fillId="0" borderId="0"/>
  </cellStyleXfs>
  <cellXfs count="657">
    <xf numFmtId="0" fontId="0" fillId="0" borderId="0" xfId="0"/>
    <xf numFmtId="0" fontId="7" fillId="0" borderId="0" xfId="0" applyFont="1" applyAlignment="1">
      <alignment vertical="top" wrapText="1"/>
    </xf>
    <xf numFmtId="0" fontId="0" fillId="0" borderId="0" xfId="0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4" fillId="0" borderId="2" xfId="0" applyFont="1" applyFill="1" applyBorder="1" applyAlignment="1" applyProtection="1">
      <alignment horizontal="center" vertical="center"/>
      <protection locked="0"/>
    </xf>
    <xf numFmtId="0" fontId="32" fillId="0" borderId="0" xfId="0" applyFont="1" applyAlignment="1">
      <alignment wrapText="1"/>
    </xf>
    <xf numFmtId="0" fontId="33" fillId="0" borderId="0" xfId="0" applyFont="1" applyAlignment="1">
      <alignment vertical="top" wrapText="1"/>
    </xf>
    <xf numFmtId="0" fontId="16" fillId="0" borderId="0" xfId="0" applyFont="1"/>
    <xf numFmtId="0" fontId="32" fillId="0" borderId="0" xfId="0" applyFont="1"/>
    <xf numFmtId="0" fontId="32" fillId="0" borderId="0" xfId="0" quotePrefix="1" applyFont="1" applyAlignment="1">
      <alignment wrapText="1"/>
    </xf>
    <xf numFmtId="0" fontId="32" fillId="0" borderId="0" xfId="0" applyFont="1" applyFill="1" applyBorder="1" applyAlignment="1">
      <alignment wrapText="1"/>
    </xf>
    <xf numFmtId="0" fontId="32" fillId="0" borderId="0" xfId="0" quotePrefix="1" applyFont="1" applyFill="1" applyBorder="1" applyAlignment="1">
      <alignment wrapText="1"/>
    </xf>
    <xf numFmtId="0" fontId="0" fillId="0" borderId="0" xfId="0" applyAlignment="1">
      <alignment vertical="top"/>
    </xf>
    <xf numFmtId="0" fontId="4" fillId="0" borderId="0" xfId="0" applyFont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center"/>
    </xf>
    <xf numFmtId="0" fontId="2" fillId="0" borderId="3" xfId="0" applyFont="1" applyBorder="1" applyAlignment="1" applyProtection="1"/>
    <xf numFmtId="0" fontId="2" fillId="0" borderId="0" xfId="0" applyFont="1" applyBorder="1" applyAlignment="1" applyProtection="1"/>
    <xf numFmtId="0" fontId="0" fillId="0" borderId="4" xfId="0" applyBorder="1" applyProtection="1"/>
    <xf numFmtId="0" fontId="4" fillId="0" borderId="5" xfId="0" applyFont="1" applyBorder="1" applyAlignment="1" applyProtection="1">
      <alignment horizontal="center" vertical="center"/>
    </xf>
    <xf numFmtId="0" fontId="0" fillId="0" borderId="0" xfId="0" applyAlignment="1" applyProtection="1">
      <alignment vertical="center"/>
    </xf>
    <xf numFmtId="0" fontId="12" fillId="0" borderId="6" xfId="0" applyFont="1" applyBorder="1" applyAlignment="1" applyProtection="1">
      <alignment horizontal="center"/>
    </xf>
    <xf numFmtId="0" fontId="0" fillId="0" borderId="0" xfId="0" applyBorder="1" applyAlignment="1" applyProtection="1"/>
    <xf numFmtId="0" fontId="0" fillId="0" borderId="0" xfId="0" applyProtection="1"/>
    <xf numFmtId="0" fontId="16" fillId="2" borderId="7" xfId="0" applyFont="1" applyFill="1" applyBorder="1" applyAlignment="1" applyProtection="1"/>
    <xf numFmtId="0" fontId="16" fillId="3" borderId="8" xfId="0" applyFont="1" applyFill="1" applyBorder="1" applyAlignment="1" applyProtection="1"/>
    <xf numFmtId="0" fontId="9" fillId="0" borderId="0" xfId="0" applyFont="1" applyBorder="1" applyAlignment="1" applyProtection="1">
      <alignment horizontal="center"/>
    </xf>
    <xf numFmtId="0" fontId="16" fillId="0" borderId="9" xfId="0" applyFont="1" applyFill="1" applyBorder="1" applyAlignment="1" applyProtection="1"/>
    <xf numFmtId="0" fontId="0" fillId="2" borderId="10" xfId="0" applyFill="1" applyBorder="1" applyAlignment="1" applyProtection="1"/>
    <xf numFmtId="0" fontId="17" fillId="0" borderId="0" xfId="0" applyFont="1" applyFill="1" applyBorder="1" applyAlignment="1" applyProtection="1">
      <alignment horizontal="left" vertical="center"/>
    </xf>
    <xf numFmtId="0" fontId="18" fillId="0" borderId="0" xfId="0" applyFont="1" applyFill="1" applyBorder="1" applyAlignment="1" applyProtection="1">
      <alignment horizontal="left"/>
    </xf>
    <xf numFmtId="0" fontId="0" fillId="0" borderId="6" xfId="0" applyBorder="1" applyAlignment="1" applyProtection="1"/>
    <xf numFmtId="0" fontId="0" fillId="3" borderId="10" xfId="0" applyFill="1" applyBorder="1" applyAlignment="1" applyProtection="1"/>
    <xf numFmtId="0" fontId="0" fillId="3" borderId="11" xfId="0" applyFill="1" applyBorder="1" applyAlignment="1" applyProtection="1"/>
    <xf numFmtId="0" fontId="0" fillId="2" borderId="12" xfId="0" applyFill="1" applyBorder="1" applyAlignment="1" applyProtection="1"/>
    <xf numFmtId="0" fontId="0" fillId="3" borderId="13" xfId="0" applyFill="1" applyBorder="1" applyAlignment="1" applyProtection="1"/>
    <xf numFmtId="0" fontId="8" fillId="0" borderId="0" xfId="0" quotePrefix="1" applyFont="1" applyBorder="1" applyAlignment="1" applyProtection="1">
      <alignment horizontal="left" vertical="top"/>
    </xf>
    <xf numFmtId="0" fontId="0" fillId="0" borderId="14" xfId="0" applyBorder="1" applyAlignment="1" applyProtection="1"/>
    <xf numFmtId="0" fontId="0" fillId="0" borderId="15" xfId="0" applyBorder="1" applyProtection="1"/>
    <xf numFmtId="0" fontId="0" fillId="0" borderId="15" xfId="0" applyBorder="1" applyAlignment="1" applyProtection="1">
      <alignment horizontal="centerContinuous"/>
    </xf>
    <xf numFmtId="0" fontId="9" fillId="0" borderId="15" xfId="0" applyFont="1" applyBorder="1" applyAlignment="1" applyProtection="1">
      <alignment horizontal="center" vertical="center"/>
    </xf>
    <xf numFmtId="0" fontId="8" fillId="0" borderId="15" xfId="0" applyFont="1" applyBorder="1" applyAlignment="1" applyProtection="1">
      <alignment horizontal="left" vertical="center"/>
    </xf>
    <xf numFmtId="0" fontId="15" fillId="0" borderId="0" xfId="0" applyFont="1" applyBorder="1" applyAlignment="1" applyProtection="1">
      <alignment horizontal="left" vertical="center"/>
    </xf>
    <xf numFmtId="0" fontId="15" fillId="0" borderId="16" xfId="0" applyFont="1" applyBorder="1" applyAlignment="1" applyProtection="1">
      <alignment vertical="center"/>
    </xf>
    <xf numFmtId="0" fontId="0" fillId="0" borderId="0" xfId="0" applyBorder="1" applyAlignment="1" applyProtection="1">
      <alignment horizontal="center"/>
    </xf>
    <xf numFmtId="0" fontId="0" fillId="0" borderId="14" xfId="0" applyBorder="1" applyAlignment="1" applyProtection="1">
      <alignment horizontal="center"/>
    </xf>
    <xf numFmtId="0" fontId="28" fillId="0" borderId="6" xfId="0" applyFont="1" applyBorder="1" applyAlignment="1" applyProtection="1">
      <alignment horizontal="center" vertical="center"/>
    </xf>
    <xf numFmtId="0" fontId="28" fillId="0" borderId="0" xfId="0" applyFont="1" applyBorder="1" applyAlignment="1" applyProtection="1">
      <alignment horizontal="center" vertical="center"/>
    </xf>
    <xf numFmtId="0" fontId="29" fillId="0" borderId="0" xfId="0" applyFont="1" applyFill="1" applyBorder="1" applyAlignment="1" applyProtection="1">
      <alignment horizontal="left" vertical="center"/>
    </xf>
    <xf numFmtId="0" fontId="28" fillId="0" borderId="0" xfId="0" applyFont="1" applyFill="1" applyBorder="1" applyAlignment="1" applyProtection="1">
      <alignment horizontal="center" vertical="center"/>
    </xf>
    <xf numFmtId="0" fontId="30" fillId="0" borderId="0" xfId="0" applyFont="1" applyFill="1" applyBorder="1" applyAlignment="1" applyProtection="1">
      <alignment horizontal="left"/>
    </xf>
    <xf numFmtId="0" fontId="15" fillId="0" borderId="0" xfId="0" applyFont="1" applyFill="1" applyBorder="1" applyAlignment="1" applyProtection="1">
      <alignment horizontal="left" vertical="center"/>
    </xf>
    <xf numFmtId="0" fontId="1" fillId="0" borderId="0" xfId="0" applyFont="1" applyFill="1" applyBorder="1" applyAlignment="1" applyProtection="1">
      <alignment horizontal="center"/>
    </xf>
    <xf numFmtId="0" fontId="1" fillId="0" borderId="14" xfId="0" applyFont="1" applyFill="1" applyBorder="1" applyAlignment="1" applyProtection="1">
      <alignment horizontal="center"/>
    </xf>
    <xf numFmtId="0" fontId="28" fillId="0" borderId="6" xfId="0" applyFont="1" applyFill="1" applyBorder="1" applyAlignment="1" applyProtection="1">
      <alignment horizontal="center" vertical="center"/>
    </xf>
    <xf numFmtId="0" fontId="13" fillId="0" borderId="17" xfId="0" applyFont="1" applyBorder="1" applyProtection="1"/>
    <xf numFmtId="0" fontId="13" fillId="0" borderId="18" xfId="0" applyFont="1" applyBorder="1" applyProtection="1"/>
    <xf numFmtId="0" fontId="15" fillId="0" borderId="18" xfId="0" applyFont="1" applyBorder="1" applyProtection="1"/>
    <xf numFmtId="0" fontId="15" fillId="0" borderId="19" xfId="0" applyFont="1" applyBorder="1" applyProtection="1"/>
    <xf numFmtId="0" fontId="2" fillId="0" borderId="20" xfId="0" applyFont="1" applyBorder="1" applyAlignment="1" applyProtection="1"/>
    <xf numFmtId="0" fontId="0" fillId="0" borderId="14" xfId="0" applyBorder="1" applyProtection="1"/>
    <xf numFmtId="0" fontId="4" fillId="0" borderId="21" xfId="0" applyFont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vertical="center"/>
    </xf>
    <xf numFmtId="0" fontId="0" fillId="0" borderId="0" xfId="0" applyBorder="1" applyProtection="1"/>
    <xf numFmtId="0" fontId="0" fillId="0" borderId="0" xfId="0" applyBorder="1" applyAlignment="1" applyProtection="1">
      <alignment vertical="center"/>
    </xf>
    <xf numFmtId="0" fontId="28" fillId="0" borderId="6" xfId="0" applyFont="1" applyFill="1" applyBorder="1" applyAlignment="1" applyProtection="1">
      <alignment horizontal="left" vertical="center"/>
    </xf>
    <xf numFmtId="0" fontId="40" fillId="0" borderId="18" xfId="1" applyFont="1" applyBorder="1" applyAlignment="1"/>
    <xf numFmtId="0" fontId="6" fillId="0" borderId="18" xfId="1" applyBorder="1" applyAlignment="1"/>
    <xf numFmtId="0" fontId="20" fillId="0" borderId="0" xfId="1" applyFont="1" applyBorder="1" applyAlignment="1"/>
    <xf numFmtId="0" fontId="6" fillId="0" borderId="0" xfId="1" applyAlignment="1"/>
    <xf numFmtId="0" fontId="20" fillId="0" borderId="22" xfId="1" applyFont="1" applyBorder="1" applyAlignment="1">
      <alignment vertical="center"/>
    </xf>
    <xf numFmtId="0" fontId="20" fillId="0" borderId="20" xfId="1" applyFont="1" applyBorder="1" applyAlignment="1" applyProtection="1">
      <alignment vertical="center"/>
      <protection locked="0"/>
    </xf>
    <xf numFmtId="0" fontId="20" fillId="0" borderId="23" xfId="1" applyFont="1" applyBorder="1" applyAlignment="1" applyProtection="1">
      <alignment vertical="center"/>
      <protection locked="0"/>
    </xf>
    <xf numFmtId="0" fontId="20" fillId="0" borderId="20" xfId="1" applyNumberFormat="1" applyFont="1" applyBorder="1" applyAlignment="1" applyProtection="1">
      <alignment horizontal="left" vertical="center"/>
      <protection locked="0"/>
    </xf>
    <xf numFmtId="14" fontId="8" fillId="0" borderId="23" xfId="1" applyNumberFormat="1" applyFont="1" applyBorder="1" applyAlignment="1" applyProtection="1">
      <alignment vertical="center"/>
      <protection locked="0"/>
    </xf>
    <xf numFmtId="0" fontId="6" fillId="0" borderId="20" xfId="1" applyBorder="1" applyAlignment="1" applyProtection="1">
      <alignment vertical="center"/>
      <protection locked="0"/>
    </xf>
    <xf numFmtId="0" fontId="6" fillId="0" borderId="3" xfId="1" applyBorder="1" applyAlignment="1" applyProtection="1">
      <alignment vertical="center"/>
      <protection locked="0"/>
    </xf>
    <xf numFmtId="14" fontId="20" fillId="0" borderId="0" xfId="1" applyNumberFormat="1" applyFont="1" applyAlignment="1">
      <alignment vertical="center"/>
    </xf>
    <xf numFmtId="0" fontId="20" fillId="0" borderId="0" xfId="1" applyFont="1" applyAlignment="1">
      <alignment vertical="center"/>
    </xf>
    <xf numFmtId="0" fontId="20" fillId="0" borderId="24" xfId="1" applyFont="1" applyBorder="1" applyAlignment="1" applyProtection="1">
      <alignment vertical="center"/>
    </xf>
    <xf numFmtId="0" fontId="20" fillId="0" borderId="20" xfId="1" applyFont="1" applyBorder="1" applyAlignment="1" applyProtection="1">
      <alignment vertical="center"/>
    </xf>
    <xf numFmtId="0" fontId="6" fillId="0" borderId="0" xfId="1" applyBorder="1" applyAlignment="1"/>
    <xf numFmtId="0" fontId="40" fillId="0" borderId="25" xfId="1" applyFont="1" applyBorder="1" applyAlignment="1"/>
    <xf numFmtId="0" fontId="40" fillId="0" borderId="15" xfId="1" applyFont="1" applyBorder="1" applyAlignment="1"/>
    <xf numFmtId="0" fontId="6" fillId="0" borderId="15" xfId="1" applyBorder="1" applyAlignment="1"/>
    <xf numFmtId="0" fontId="6" fillId="0" borderId="4" xfId="1" applyBorder="1" applyAlignment="1"/>
    <xf numFmtId="0" fontId="6" fillId="0" borderId="0" xfId="1" applyAlignment="1">
      <alignment vertical="center"/>
    </xf>
    <xf numFmtId="0" fontId="40" fillId="0" borderId="26" xfId="1" applyFont="1" applyBorder="1" applyProtection="1"/>
    <xf numFmtId="0" fontId="40" fillId="0" borderId="27" xfId="1" applyFont="1" applyBorder="1" applyProtection="1"/>
    <xf numFmtId="0" fontId="40" fillId="0" borderId="27" xfId="1" applyFont="1" applyBorder="1" applyAlignment="1" applyProtection="1"/>
    <xf numFmtId="0" fontId="40" fillId="0" borderId="28" xfId="1" applyFont="1" applyBorder="1" applyAlignment="1" applyProtection="1"/>
    <xf numFmtId="0" fontId="7" fillId="0" borderId="29" xfId="1" applyNumberFormat="1" applyFont="1" applyBorder="1" applyAlignment="1" applyProtection="1">
      <alignment horizontal="left" vertical="center"/>
    </xf>
    <xf numFmtId="0" fontId="6" fillId="0" borderId="0" xfId="1" applyBorder="1" applyAlignment="1" applyProtection="1"/>
    <xf numFmtId="0" fontId="6" fillId="0" borderId="0" xfId="1" applyBorder="1" applyProtection="1"/>
    <xf numFmtId="0" fontId="6" fillId="0" borderId="0" xfId="1" applyProtection="1"/>
    <xf numFmtId="0" fontId="40" fillId="0" borderId="30" xfId="1" applyFont="1" applyBorder="1" applyProtection="1"/>
    <xf numFmtId="0" fontId="40" fillId="0" borderId="31" xfId="1" applyFont="1" applyBorder="1" applyProtection="1"/>
    <xf numFmtId="0" fontId="40" fillId="0" borderId="31" xfId="1" applyFont="1" applyBorder="1" applyAlignment="1" applyProtection="1">
      <alignment horizontal="left"/>
    </xf>
    <xf numFmtId="0" fontId="40" fillId="0" borderId="31" xfId="1" applyFont="1" applyBorder="1" applyAlignment="1" applyProtection="1">
      <alignment horizontal="center"/>
    </xf>
    <xf numFmtId="14" fontId="8" fillId="0" borderId="32" xfId="1" applyNumberFormat="1" applyFont="1" applyBorder="1" applyAlignment="1" applyProtection="1">
      <alignment horizontal="left" vertical="center"/>
    </xf>
    <xf numFmtId="0" fontId="40" fillId="0" borderId="33" xfId="1" applyFont="1" applyBorder="1" applyAlignment="1" applyProtection="1">
      <alignment vertical="center"/>
    </xf>
    <xf numFmtId="0" fontId="40" fillId="0" borderId="34" xfId="1" applyFont="1" applyBorder="1" applyAlignment="1" applyProtection="1">
      <alignment horizontal="left" vertical="center"/>
    </xf>
    <xf numFmtId="0" fontId="40" fillId="0" borderId="34" xfId="1" applyFont="1" applyBorder="1" applyAlignment="1" applyProtection="1">
      <alignment vertical="center"/>
    </xf>
    <xf numFmtId="0" fontId="23" fillId="0" borderId="35" xfId="1" applyFont="1" applyBorder="1" applyAlignment="1" applyProtection="1">
      <alignment horizontal="left" vertical="center"/>
    </xf>
    <xf numFmtId="0" fontId="6" fillId="0" borderId="36" xfId="1" applyBorder="1" applyAlignment="1" applyProtection="1">
      <alignment horizontal="left" vertical="center"/>
    </xf>
    <xf numFmtId="0" fontId="20" fillId="0" borderId="37" xfId="1" applyFont="1" applyBorder="1" applyAlignment="1" applyProtection="1">
      <alignment horizontal="left" vertical="center"/>
      <protection locked="0"/>
    </xf>
    <xf numFmtId="0" fontId="6" fillId="0" borderId="0" xfId="1" applyAlignment="1" applyProtection="1"/>
    <xf numFmtId="0" fontId="20" fillId="0" borderId="38" xfId="1" applyFont="1" applyBorder="1" applyAlignment="1" applyProtection="1">
      <alignment horizontal="left" vertical="center"/>
      <protection locked="0"/>
    </xf>
    <xf numFmtId="0" fontId="20" fillId="0" borderId="39" xfId="1" applyFont="1" applyBorder="1" applyAlignment="1" applyProtection="1">
      <alignment horizontal="left" vertical="center"/>
      <protection locked="0"/>
    </xf>
    <xf numFmtId="0" fontId="6" fillId="0" borderId="20" xfId="1" applyFont="1" applyBorder="1" applyAlignment="1" applyProtection="1">
      <alignment vertical="center"/>
      <protection locked="0"/>
    </xf>
    <xf numFmtId="0" fontId="20" fillId="0" borderId="40" xfId="1" applyFont="1" applyBorder="1" applyAlignment="1" applyProtection="1">
      <alignment horizontal="left" vertical="center"/>
      <protection locked="0"/>
    </xf>
    <xf numFmtId="0" fontId="40" fillId="0" borderId="0" xfId="1" applyFont="1" applyBorder="1" applyProtection="1"/>
    <xf numFmtId="0" fontId="8" fillId="0" borderId="0" xfId="1" applyFont="1" applyBorder="1" applyAlignment="1" applyProtection="1">
      <alignment horizontal="right"/>
    </xf>
    <xf numFmtId="0" fontId="20" fillId="0" borderId="22" xfId="1" applyFont="1" applyBorder="1" applyAlignment="1" applyProtection="1">
      <alignment vertical="center"/>
    </xf>
    <xf numFmtId="0" fontId="20" fillId="0" borderId="20" xfId="1" applyFont="1" applyBorder="1" applyAlignment="1" applyProtection="1">
      <alignment horizontal="center" vertical="center"/>
    </xf>
    <xf numFmtId="0" fontId="20" fillId="0" borderId="24" xfId="1" applyFont="1" applyBorder="1" applyAlignment="1" applyProtection="1">
      <alignment horizontal="left" vertical="center"/>
    </xf>
    <xf numFmtId="0" fontId="20" fillId="0" borderId="20" xfId="1" applyFont="1" applyBorder="1" applyAlignment="1" applyProtection="1">
      <alignment horizontal="left" vertical="center"/>
    </xf>
    <xf numFmtId="14" fontId="20" fillId="0" borderId="20" xfId="1" applyNumberFormat="1" applyFont="1" applyBorder="1" applyAlignment="1" applyProtection="1">
      <alignment vertical="center"/>
    </xf>
    <xf numFmtId="14" fontId="20" fillId="0" borderId="23" xfId="1" applyNumberFormat="1" applyFont="1" applyBorder="1" applyAlignment="1" applyProtection="1">
      <alignment vertical="center"/>
    </xf>
    <xf numFmtId="0" fontId="20" fillId="0" borderId="3" xfId="1" applyFont="1" applyBorder="1" applyAlignment="1" applyProtection="1">
      <alignment vertical="center"/>
    </xf>
    <xf numFmtId="0" fontId="40" fillId="0" borderId="25" xfId="1" applyFont="1" applyBorder="1" applyAlignment="1" applyProtection="1">
      <alignment horizontal="left" vertical="center"/>
    </xf>
    <xf numFmtId="0" fontId="40" fillId="0" borderId="25" xfId="1" applyFont="1" applyBorder="1" applyAlignment="1" applyProtection="1">
      <alignment vertical="center"/>
    </xf>
    <xf numFmtId="0" fontId="6" fillId="0" borderId="15" xfId="1" applyBorder="1" applyAlignment="1" applyProtection="1">
      <alignment vertical="center"/>
    </xf>
    <xf numFmtId="0" fontId="6" fillId="0" borderId="4" xfId="1" applyBorder="1" applyAlignment="1" applyProtection="1">
      <alignment vertical="center"/>
    </xf>
    <xf numFmtId="0" fontId="9" fillId="0" borderId="41" xfId="1" applyFont="1" applyBorder="1" applyAlignment="1" applyProtection="1">
      <alignment vertical="center"/>
    </xf>
    <xf numFmtId="0" fontId="6" fillId="0" borderId="42" xfId="1" applyBorder="1" applyProtection="1"/>
    <xf numFmtId="0" fontId="6" fillId="0" borderId="42" xfId="1" applyBorder="1" applyAlignment="1" applyProtection="1">
      <alignment vertical="center"/>
    </xf>
    <xf numFmtId="0" fontId="6" fillId="0" borderId="10" xfId="1" applyBorder="1" applyAlignment="1" applyProtection="1">
      <alignment vertical="center"/>
    </xf>
    <xf numFmtId="0" fontId="6" fillId="0" borderId="43" xfId="1" applyBorder="1" applyProtection="1"/>
    <xf numFmtId="0" fontId="9" fillId="0" borderId="44" xfId="1" applyFont="1" applyBorder="1" applyAlignment="1" applyProtection="1">
      <alignment vertical="center"/>
    </xf>
    <xf numFmtId="0" fontId="9" fillId="0" borderId="45" xfId="1" applyFont="1" applyBorder="1" applyAlignment="1" applyProtection="1">
      <alignment vertical="center"/>
    </xf>
    <xf numFmtId="0" fontId="7" fillId="0" borderId="6" xfId="1" applyFont="1" applyBorder="1" applyAlignment="1" applyProtection="1">
      <alignment horizontal="center" vertical="center" textRotation="90"/>
    </xf>
    <xf numFmtId="0" fontId="43" fillId="0" borderId="0" xfId="1" applyFont="1" applyBorder="1" applyAlignment="1" applyProtection="1">
      <alignment horizontal="left" vertical="center"/>
    </xf>
    <xf numFmtId="0" fontId="6" fillId="0" borderId="14" xfId="1" applyBorder="1" applyAlignment="1" applyProtection="1">
      <alignment vertical="center"/>
    </xf>
    <xf numFmtId="0" fontId="7" fillId="0" borderId="0" xfId="1" applyFont="1" applyBorder="1" applyAlignment="1" applyProtection="1">
      <alignment horizontal="center" vertical="center"/>
    </xf>
    <xf numFmtId="0" fontId="6" fillId="0" borderId="0" xfId="1" applyBorder="1" applyAlignment="1" applyProtection="1">
      <alignment vertical="center"/>
    </xf>
    <xf numFmtId="0" fontId="9" fillId="0" borderId="0" xfId="1" applyFont="1" applyBorder="1" applyAlignment="1" applyProtection="1">
      <alignment horizontal="left" vertical="center"/>
    </xf>
    <xf numFmtId="0" fontId="9" fillId="0" borderId="0" xfId="1" applyFont="1" applyBorder="1" applyAlignment="1" applyProtection="1">
      <alignment vertical="center"/>
    </xf>
    <xf numFmtId="0" fontId="44" fillId="0" borderId="6" xfId="1" applyFont="1" applyBorder="1" applyAlignment="1" applyProtection="1">
      <alignment vertical="center"/>
    </xf>
    <xf numFmtId="0" fontId="6" fillId="0" borderId="14" xfId="1" applyBorder="1" applyAlignment="1" applyProtection="1"/>
    <xf numFmtId="0" fontId="6" fillId="0" borderId="18" xfId="1" applyBorder="1" applyAlignment="1" applyProtection="1">
      <alignment vertical="center"/>
    </xf>
    <xf numFmtId="0" fontId="6" fillId="0" borderId="19" xfId="1" applyBorder="1" applyAlignment="1" applyProtection="1">
      <alignment vertical="center"/>
    </xf>
    <xf numFmtId="0" fontId="6" fillId="0" borderId="6" xfId="1" applyBorder="1" applyAlignment="1" applyProtection="1"/>
    <xf numFmtId="0" fontId="6" fillId="0" borderId="6" xfId="1" applyBorder="1" applyAlignment="1" applyProtection="1">
      <alignment vertical="center"/>
    </xf>
    <xf numFmtId="0" fontId="6" fillId="0" borderId="6" xfId="1" applyBorder="1" applyAlignment="1" applyProtection="1">
      <alignment horizontal="left" vertical="center"/>
    </xf>
    <xf numFmtId="0" fontId="6" fillId="0" borderId="14" xfId="1" applyBorder="1" applyAlignment="1" applyProtection="1">
      <alignment horizontal="left" vertical="center"/>
    </xf>
    <xf numFmtId="0" fontId="9" fillId="0" borderId="6" xfId="1" applyFont="1" applyBorder="1" applyAlignment="1" applyProtection="1">
      <alignment vertical="center"/>
    </xf>
    <xf numFmtId="0" fontId="6" fillId="0" borderId="14" xfId="1" applyBorder="1" applyProtection="1"/>
    <xf numFmtId="0" fontId="40" fillId="0" borderId="6" xfId="1" applyFont="1" applyBorder="1" applyAlignment="1" applyProtection="1">
      <alignment vertical="center"/>
    </xf>
    <xf numFmtId="0" fontId="6" fillId="0" borderId="17" xfId="1" applyBorder="1" applyAlignment="1" applyProtection="1">
      <alignment vertical="center"/>
    </xf>
    <xf numFmtId="0" fontId="40" fillId="0" borderId="18" xfId="1" applyFont="1" applyBorder="1" applyAlignment="1" applyProtection="1">
      <alignment vertical="center"/>
    </xf>
    <xf numFmtId="0" fontId="6" fillId="0" borderId="0" xfId="1" applyAlignment="1" applyProtection="1">
      <alignment vertical="center"/>
    </xf>
    <xf numFmtId="0" fontId="40" fillId="0" borderId="18" xfId="1" applyFont="1" applyBorder="1" applyAlignment="1" applyProtection="1">
      <alignment horizontal="right" vertical="center"/>
    </xf>
    <xf numFmtId="0" fontId="8" fillId="0" borderId="18" xfId="1" applyFont="1" applyBorder="1" applyAlignment="1" applyProtection="1">
      <alignment horizontal="right" vertical="center"/>
    </xf>
    <xf numFmtId="0" fontId="20" fillId="0" borderId="23" xfId="1" applyFont="1" applyBorder="1" applyAlignment="1" applyProtection="1">
      <alignment vertical="center"/>
    </xf>
    <xf numFmtId="0" fontId="20" fillId="0" borderId="24" xfId="1" applyFont="1" applyBorder="1" applyAlignment="1" applyProtection="1">
      <alignment horizontal="center" vertical="center"/>
    </xf>
    <xf numFmtId="164" fontId="20" fillId="0" borderId="20" xfId="1" applyNumberFormat="1" applyFont="1" applyBorder="1" applyAlignment="1" applyProtection="1">
      <alignment horizontal="center" vertical="center"/>
    </xf>
    <xf numFmtId="14" fontId="20" fillId="0" borderId="20" xfId="1" applyNumberFormat="1" applyFont="1" applyBorder="1" applyAlignment="1" applyProtection="1">
      <alignment horizontal="left" vertical="center"/>
    </xf>
    <xf numFmtId="14" fontId="20" fillId="0" borderId="24" xfId="1" applyNumberFormat="1" applyFont="1" applyBorder="1" applyAlignment="1" applyProtection="1">
      <alignment vertical="center"/>
    </xf>
    <xf numFmtId="0" fontId="40" fillId="0" borderId="22" xfId="1" applyFont="1" applyBorder="1" applyAlignment="1" applyProtection="1">
      <alignment vertical="center"/>
    </xf>
    <xf numFmtId="0" fontId="40" fillId="0" borderId="20" xfId="1" applyFont="1" applyBorder="1" applyAlignment="1" applyProtection="1">
      <alignment vertical="center"/>
    </xf>
    <xf numFmtId="0" fontId="6" fillId="0" borderId="20" xfId="1" applyBorder="1" applyAlignment="1" applyProtection="1">
      <alignment horizontal="center" vertical="center"/>
    </xf>
    <xf numFmtId="0" fontId="6" fillId="0" borderId="22" xfId="1" applyBorder="1" applyAlignment="1" applyProtection="1">
      <alignment horizontal="left" vertical="center"/>
    </xf>
    <xf numFmtId="0" fontId="6" fillId="0" borderId="20" xfId="1" applyBorder="1" applyAlignment="1" applyProtection="1">
      <alignment horizontal="left" vertical="center"/>
    </xf>
    <xf numFmtId="0" fontId="8" fillId="0" borderId="46" xfId="1" applyFont="1" applyBorder="1" applyAlignment="1" applyProtection="1">
      <alignment horizontal="center" vertical="center"/>
    </xf>
    <xf numFmtId="0" fontId="8" fillId="0" borderId="20" xfId="1" applyFont="1" applyBorder="1" applyAlignment="1" applyProtection="1">
      <alignment horizontal="center" vertical="center"/>
    </xf>
    <xf numFmtId="0" fontId="8" fillId="0" borderId="3" xfId="1" applyFont="1" applyBorder="1" applyAlignment="1" applyProtection="1">
      <alignment horizontal="center" vertical="center"/>
    </xf>
    <xf numFmtId="0" fontId="20" fillId="0" borderId="47" xfId="1" applyFont="1" applyBorder="1" applyAlignment="1" applyProtection="1">
      <alignment horizontal="center" vertical="center"/>
      <protection locked="0"/>
    </xf>
    <xf numFmtId="4" fontId="20" fillId="0" borderId="48" xfId="1" applyNumberFormat="1" applyFont="1" applyBorder="1" applyAlignment="1" applyProtection="1">
      <alignment horizontal="center" vertical="center"/>
      <protection locked="0"/>
    </xf>
    <xf numFmtId="4" fontId="20" fillId="0" borderId="49" xfId="1" applyNumberFormat="1" applyFont="1" applyBorder="1" applyAlignment="1" applyProtection="1">
      <alignment horizontal="center" vertical="center"/>
      <protection locked="0"/>
    </xf>
    <xf numFmtId="3" fontId="20" fillId="0" borderId="50" xfId="1" applyNumberFormat="1" applyFont="1" applyBorder="1" applyAlignment="1" applyProtection="1">
      <alignment horizontal="center" vertical="center"/>
    </xf>
    <xf numFmtId="0" fontId="20" fillId="0" borderId="51" xfId="1" applyFont="1" applyBorder="1" applyAlignment="1" applyProtection="1">
      <alignment horizontal="center" vertical="center"/>
      <protection locked="0"/>
    </xf>
    <xf numFmtId="4" fontId="20" fillId="0" borderId="51" xfId="1" applyNumberFormat="1" applyFont="1" applyBorder="1" applyAlignment="1" applyProtection="1">
      <alignment horizontal="center" vertical="center"/>
      <protection locked="0"/>
    </xf>
    <xf numFmtId="3" fontId="20" fillId="0" borderId="52" xfId="1" applyNumberFormat="1" applyFont="1" applyBorder="1" applyAlignment="1" applyProtection="1">
      <alignment horizontal="center" vertical="center"/>
    </xf>
    <xf numFmtId="0" fontId="20" fillId="0" borderId="53" xfId="1" applyFont="1" applyBorder="1" applyAlignment="1" applyProtection="1">
      <alignment horizontal="center" vertical="center"/>
      <protection locked="0"/>
    </xf>
    <xf numFmtId="4" fontId="20" fillId="0" borderId="53" xfId="1" applyNumberFormat="1" applyFont="1" applyBorder="1" applyAlignment="1" applyProtection="1">
      <alignment horizontal="center" vertical="center"/>
      <protection locked="0"/>
    </xf>
    <xf numFmtId="3" fontId="20" fillId="0" borderId="54" xfId="1" applyNumberFormat="1" applyFont="1" applyBorder="1" applyAlignment="1" applyProtection="1">
      <alignment horizontal="center" vertical="center"/>
    </xf>
    <xf numFmtId="0" fontId="9" fillId="0" borderId="46" xfId="1" applyFont="1" applyBorder="1" applyAlignment="1" applyProtection="1">
      <alignment horizontal="center" vertical="center"/>
    </xf>
    <xf numFmtId="4" fontId="9" fillId="0" borderId="46" xfId="1" applyNumberFormat="1" applyFont="1" applyBorder="1" applyAlignment="1" applyProtection="1">
      <alignment horizontal="center" vertical="center"/>
    </xf>
    <xf numFmtId="4" fontId="9" fillId="0" borderId="46" xfId="1" applyNumberFormat="1" applyFont="1" applyBorder="1" applyAlignment="1" applyProtection="1">
      <alignment vertical="center"/>
    </xf>
    <xf numFmtId="3" fontId="23" fillId="0" borderId="55" xfId="1" applyNumberFormat="1" applyFont="1" applyBorder="1" applyAlignment="1" applyProtection="1">
      <alignment horizontal="center" vertical="center"/>
    </xf>
    <xf numFmtId="0" fontId="40" fillId="0" borderId="15" xfId="1" applyFont="1" applyBorder="1" applyAlignment="1" applyProtection="1">
      <alignment vertical="center"/>
    </xf>
    <xf numFmtId="0" fontId="6" fillId="0" borderId="15" xfId="1" applyBorder="1" applyAlignment="1" applyProtection="1">
      <alignment horizontal="left" vertical="center" wrapText="1"/>
    </xf>
    <xf numFmtId="0" fontId="6" fillId="0" borderId="20" xfId="1" applyBorder="1" applyAlignment="1" applyProtection="1">
      <alignment vertical="center"/>
    </xf>
    <xf numFmtId="0" fontId="6" fillId="0" borderId="3" xfId="1" applyBorder="1" applyAlignment="1" applyProtection="1">
      <alignment vertical="center"/>
    </xf>
    <xf numFmtId="0" fontId="40" fillId="0" borderId="0" xfId="1" applyFont="1" applyBorder="1" applyAlignment="1" applyProtection="1">
      <alignment vertical="center"/>
    </xf>
    <xf numFmtId="0" fontId="40" fillId="0" borderId="42" xfId="1" applyFont="1" applyBorder="1" applyAlignment="1" applyProtection="1">
      <alignment horizontal="center" vertical="center"/>
    </xf>
    <xf numFmtId="0" fontId="6" fillId="0" borderId="56" xfId="1" applyBorder="1" applyAlignment="1" applyProtection="1">
      <alignment horizontal="right" vertical="center"/>
    </xf>
    <xf numFmtId="0" fontId="40" fillId="0" borderId="22" xfId="1" applyFont="1" applyBorder="1" applyAlignment="1" applyProtection="1">
      <alignment horizontal="left" vertical="center"/>
    </xf>
    <xf numFmtId="0" fontId="6" fillId="0" borderId="40" xfId="1" applyBorder="1" applyAlignment="1" applyProtection="1">
      <alignment vertical="center"/>
    </xf>
    <xf numFmtId="0" fontId="6" fillId="0" borderId="57" xfId="1" applyBorder="1" applyAlignment="1" applyProtection="1">
      <alignment vertical="center"/>
    </xf>
    <xf numFmtId="0" fontId="20" fillId="0" borderId="57" xfId="1" applyFont="1" applyBorder="1" applyAlignment="1" applyProtection="1">
      <alignment horizontal="center" vertical="center"/>
      <protection locked="0"/>
    </xf>
    <xf numFmtId="0" fontId="20" fillId="0" borderId="58" xfId="1" applyFont="1" applyBorder="1" applyAlignment="1" applyProtection="1">
      <alignment horizontal="left" vertical="center"/>
      <protection locked="0"/>
    </xf>
    <xf numFmtId="0" fontId="6" fillId="0" borderId="59" xfId="1" applyBorder="1" applyAlignment="1" applyProtection="1">
      <alignment horizontal="left" vertical="center"/>
    </xf>
    <xf numFmtId="0" fontId="6" fillId="0" borderId="60" xfId="1" applyBorder="1" applyAlignment="1" applyProtection="1">
      <alignment horizontal="left" vertical="center"/>
    </xf>
    <xf numFmtId="0" fontId="20" fillId="0" borderId="60" xfId="1" applyFont="1" applyBorder="1" applyAlignment="1" applyProtection="1">
      <alignment horizontal="center" vertical="center"/>
      <protection locked="0"/>
    </xf>
    <xf numFmtId="0" fontId="20" fillId="0" borderId="59" xfId="1" applyFont="1" applyBorder="1" applyAlignment="1" applyProtection="1">
      <alignment horizontal="center" vertical="center"/>
      <protection locked="0"/>
    </xf>
    <xf numFmtId="0" fontId="20" fillId="0" borderId="59" xfId="1" applyFont="1" applyBorder="1" applyAlignment="1" applyProtection="1">
      <alignment vertical="center"/>
      <protection locked="0"/>
    </xf>
    <xf numFmtId="0" fontId="6" fillId="0" borderId="61" xfId="1" applyBorder="1" applyAlignment="1" applyProtection="1">
      <alignment horizontal="left" vertical="center"/>
    </xf>
    <xf numFmtId="0" fontId="6" fillId="0" borderId="62" xfId="1" applyBorder="1" applyAlignment="1" applyProtection="1">
      <alignment horizontal="left" vertical="center"/>
    </xf>
    <xf numFmtId="0" fontId="20" fillId="0" borderId="62" xfId="1" applyFont="1" applyBorder="1" applyAlignment="1" applyProtection="1">
      <alignment horizontal="center" vertical="center"/>
      <protection locked="0"/>
    </xf>
    <xf numFmtId="0" fontId="20" fillId="0" borderId="61" xfId="1" applyFont="1" applyBorder="1" applyAlignment="1" applyProtection="1">
      <alignment horizontal="center" vertical="center"/>
      <protection locked="0"/>
    </xf>
    <xf numFmtId="0" fontId="20" fillId="0" borderId="61" xfId="1" applyFont="1" applyBorder="1" applyAlignment="1" applyProtection="1">
      <alignment vertical="center"/>
      <protection locked="0"/>
    </xf>
    <xf numFmtId="0" fontId="40" fillId="0" borderId="17" xfId="1" applyFont="1" applyBorder="1" applyAlignment="1" applyProtection="1">
      <alignment vertical="center"/>
    </xf>
    <xf numFmtId="0" fontId="40" fillId="0" borderId="26" xfId="1" applyFont="1" applyBorder="1" applyAlignment="1" applyProtection="1">
      <alignment vertical="center"/>
    </xf>
    <xf numFmtId="0" fontId="40" fillId="0" borderId="27" xfId="1" applyFont="1" applyBorder="1" applyAlignment="1" applyProtection="1">
      <alignment vertical="center"/>
    </xf>
    <xf numFmtId="0" fontId="40" fillId="0" borderId="42" xfId="1" applyFont="1" applyBorder="1" applyAlignment="1" applyProtection="1">
      <alignment vertical="center"/>
    </xf>
    <xf numFmtId="0" fontId="2" fillId="0" borderId="42" xfId="1" applyFont="1" applyBorder="1" applyAlignment="1" applyProtection="1">
      <alignment vertical="center"/>
    </xf>
    <xf numFmtId="0" fontId="40" fillId="0" borderId="26" xfId="1" applyFont="1" applyBorder="1" applyAlignment="1" applyProtection="1">
      <alignment horizontal="left" vertical="center"/>
    </xf>
    <xf numFmtId="0" fontId="40" fillId="0" borderId="63" xfId="1" applyFont="1" applyBorder="1" applyAlignment="1" applyProtection="1">
      <alignment vertical="center"/>
    </xf>
    <xf numFmtId="0" fontId="6" fillId="4" borderId="0" xfId="2" applyFill="1" applyBorder="1"/>
    <xf numFmtId="0" fontId="6" fillId="0" borderId="0" xfId="2"/>
    <xf numFmtId="0" fontId="7" fillId="4" borderId="64" xfId="2" applyFont="1" applyFill="1" applyBorder="1"/>
    <xf numFmtId="0" fontId="6" fillId="4" borderId="31" xfId="2" applyFill="1" applyBorder="1"/>
    <xf numFmtId="0" fontId="46" fillId="4" borderId="31" xfId="2" applyFont="1" applyFill="1" applyBorder="1"/>
    <xf numFmtId="0" fontId="6" fillId="4" borderId="65" xfId="2" applyFill="1" applyBorder="1"/>
    <xf numFmtId="0" fontId="6" fillId="0" borderId="0" xfId="2" applyBorder="1"/>
    <xf numFmtId="0" fontId="6" fillId="4" borderId="64" xfId="2" applyFont="1" applyFill="1" applyBorder="1"/>
    <xf numFmtId="0" fontId="6" fillId="4" borderId="31" xfId="2" applyFont="1" applyFill="1" applyBorder="1"/>
    <xf numFmtId="0" fontId="6" fillId="4" borderId="64" xfId="2" applyFill="1" applyBorder="1"/>
    <xf numFmtId="0" fontId="9" fillId="4" borderId="31" xfId="2" applyFont="1" applyFill="1" applyBorder="1"/>
    <xf numFmtId="0" fontId="11" fillId="4" borderId="0" xfId="2" applyFont="1" applyFill="1" applyBorder="1"/>
    <xf numFmtId="0" fontId="9" fillId="4" borderId="65" xfId="2" applyFont="1" applyFill="1" applyBorder="1"/>
    <xf numFmtId="0" fontId="11" fillId="0" borderId="0" xfId="2" applyFont="1" applyBorder="1"/>
    <xf numFmtId="0" fontId="11" fillId="0" borderId="0" xfId="2" applyFont="1"/>
    <xf numFmtId="0" fontId="6" fillId="4" borderId="1" xfId="2" applyFill="1" applyBorder="1" applyAlignment="1">
      <alignment textRotation="90"/>
    </xf>
    <xf numFmtId="0" fontId="6" fillId="4" borderId="66" xfId="2" applyFill="1" applyBorder="1" applyAlignment="1">
      <alignment textRotation="90"/>
    </xf>
    <xf numFmtId="0" fontId="47" fillId="4" borderId="66" xfId="2" applyFont="1" applyFill="1" applyBorder="1" applyAlignment="1">
      <alignment wrapText="1"/>
    </xf>
    <xf numFmtId="0" fontId="6" fillId="4" borderId="66" xfId="2" applyFill="1" applyBorder="1"/>
    <xf numFmtId="0" fontId="6" fillId="4" borderId="66" xfId="2" applyFont="1" applyFill="1" applyBorder="1" applyAlignment="1">
      <alignment wrapText="1"/>
    </xf>
    <xf numFmtId="0" fontId="6" fillId="4" borderId="1" xfId="2" applyFill="1" applyBorder="1" applyAlignment="1">
      <alignment wrapText="1"/>
    </xf>
    <xf numFmtId="0" fontId="6" fillId="4" borderId="16" xfId="2" applyFill="1" applyBorder="1"/>
    <xf numFmtId="2" fontId="6" fillId="4" borderId="0" xfId="2" applyNumberFormat="1" applyFill="1" applyBorder="1"/>
    <xf numFmtId="0" fontId="6" fillId="4" borderId="16" xfId="2" applyFill="1" applyBorder="1" applyAlignment="1">
      <alignment horizontal="right"/>
    </xf>
    <xf numFmtId="2" fontId="6" fillId="4" borderId="67" xfId="2" applyNumberFormat="1" applyFill="1" applyBorder="1"/>
    <xf numFmtId="2" fontId="6" fillId="4" borderId="67" xfId="2" applyNumberFormat="1" applyFill="1" applyBorder="1" applyAlignment="1">
      <alignment horizontal="right"/>
    </xf>
    <xf numFmtId="2" fontId="6" fillId="4" borderId="0" xfId="2" applyNumberFormat="1" applyFill="1" applyBorder="1" applyAlignment="1">
      <alignment horizontal="right"/>
    </xf>
    <xf numFmtId="0" fontId="6" fillId="4" borderId="68" xfId="2" applyFill="1" applyBorder="1" applyAlignment="1">
      <alignment horizontal="right"/>
    </xf>
    <xf numFmtId="2" fontId="6" fillId="4" borderId="68" xfId="2" applyNumberFormat="1" applyFill="1" applyBorder="1" applyAlignment="1">
      <alignment horizontal="right"/>
    </xf>
    <xf numFmtId="0" fontId="6" fillId="4" borderId="13" xfId="2" applyFill="1" applyBorder="1"/>
    <xf numFmtId="0" fontId="6" fillId="4" borderId="56" xfId="2" applyFill="1" applyBorder="1"/>
    <xf numFmtId="0" fontId="6" fillId="4" borderId="66" xfId="2" applyFill="1" applyBorder="1" applyAlignment="1">
      <alignment horizontal="right"/>
    </xf>
    <xf numFmtId="2" fontId="6" fillId="4" borderId="66" xfId="2" applyNumberFormat="1" applyFill="1" applyBorder="1" applyAlignment="1">
      <alignment horizontal="right"/>
    </xf>
    <xf numFmtId="0" fontId="6" fillId="4" borderId="42" xfId="2" applyFill="1" applyBorder="1"/>
    <xf numFmtId="0" fontId="6" fillId="4" borderId="1" xfId="2" applyFill="1" applyBorder="1" applyAlignment="1">
      <alignment horizontal="right"/>
    </xf>
    <xf numFmtId="2" fontId="6" fillId="4" borderId="1" xfId="2" applyNumberFormat="1" applyFont="1" applyFill="1" applyBorder="1"/>
    <xf numFmtId="0" fontId="6" fillId="4" borderId="1" xfId="2" applyFont="1" applyFill="1" applyBorder="1" applyAlignment="1">
      <alignment horizontal="right"/>
    </xf>
    <xf numFmtId="2" fontId="6" fillId="4" borderId="1" xfId="2" applyNumberFormat="1" applyFont="1" applyFill="1" applyBorder="1" applyAlignment="1">
      <alignment horizontal="right"/>
    </xf>
    <xf numFmtId="2" fontId="6" fillId="4" borderId="64" xfId="2" applyNumberFormat="1" applyFont="1" applyFill="1" applyBorder="1" applyAlignment="1">
      <alignment horizontal="right"/>
    </xf>
    <xf numFmtId="0" fontId="7" fillId="4" borderId="1" xfId="2" applyFont="1" applyFill="1" applyBorder="1" applyAlignment="1">
      <alignment horizontal="right"/>
    </xf>
    <xf numFmtId="2" fontId="7" fillId="4" borderId="1" xfId="2" applyNumberFormat="1" applyFont="1" applyFill="1" applyBorder="1" applyAlignment="1">
      <alignment horizontal="right"/>
    </xf>
    <xf numFmtId="0" fontId="6" fillId="4" borderId="0" xfId="2" applyFill="1" applyBorder="1" applyAlignment="1">
      <alignment horizontal="right"/>
    </xf>
    <xf numFmtId="2" fontId="7" fillId="4" borderId="0" xfId="2" applyNumberFormat="1" applyFont="1" applyFill="1" applyBorder="1" applyAlignment="1">
      <alignment horizontal="right"/>
    </xf>
    <xf numFmtId="9" fontId="6" fillId="4" borderId="0" xfId="2" applyNumberFormat="1" applyFill="1" applyBorder="1" applyAlignment="1">
      <alignment horizontal="right"/>
    </xf>
    <xf numFmtId="9" fontId="6" fillId="4" borderId="0" xfId="2" applyNumberFormat="1" applyFill="1" applyBorder="1"/>
    <xf numFmtId="0" fontId="6" fillId="4" borderId="0" xfId="2" applyFont="1" applyFill="1" applyBorder="1"/>
    <xf numFmtId="0" fontId="7" fillId="4" borderId="0" xfId="2" applyFont="1" applyFill="1" applyBorder="1"/>
    <xf numFmtId="0" fontId="7" fillId="0" borderId="0" xfId="2" applyFont="1" applyBorder="1"/>
    <xf numFmtId="0" fontId="7" fillId="0" borderId="0" xfId="2" applyFont="1"/>
    <xf numFmtId="0" fontId="40" fillId="0" borderId="18" xfId="1" applyFont="1" applyBorder="1"/>
    <xf numFmtId="0" fontId="6" fillId="0" borderId="18" xfId="1" applyBorder="1"/>
    <xf numFmtId="0" fontId="6" fillId="0" borderId="0" xfId="1" applyBorder="1"/>
    <xf numFmtId="0" fontId="6" fillId="0" borderId="0" xfId="1"/>
    <xf numFmtId="0" fontId="6" fillId="0" borderId="22" xfId="1" applyBorder="1" applyAlignment="1"/>
    <xf numFmtId="0" fontId="6" fillId="0" borderId="20" xfId="1" applyBorder="1" applyAlignment="1"/>
    <xf numFmtId="0" fontId="9" fillId="0" borderId="23" xfId="1" applyFont="1" applyBorder="1" applyAlignment="1">
      <alignment vertical="center"/>
    </xf>
    <xf numFmtId="0" fontId="9" fillId="0" borderId="24" xfId="1" applyFont="1" applyBorder="1" applyAlignment="1">
      <alignment horizontal="left" vertical="center"/>
    </xf>
    <xf numFmtId="14" fontId="9" fillId="0" borderId="20" xfId="1" applyNumberFormat="1" applyFont="1" applyBorder="1" applyAlignment="1">
      <alignment horizontal="left" vertical="center"/>
    </xf>
    <xf numFmtId="0" fontId="9" fillId="0" borderId="22" xfId="1" applyFont="1" applyBorder="1" applyAlignment="1">
      <alignment vertical="center"/>
    </xf>
    <xf numFmtId="0" fontId="6" fillId="0" borderId="20" xfId="1" applyBorder="1" applyAlignment="1">
      <alignment horizontal="left"/>
    </xf>
    <xf numFmtId="0" fontId="6" fillId="0" borderId="20" xfId="1" applyBorder="1"/>
    <xf numFmtId="0" fontId="6" fillId="0" borderId="24" xfId="1" applyBorder="1" applyAlignment="1">
      <alignment horizontal="left"/>
    </xf>
    <xf numFmtId="0" fontId="6" fillId="0" borderId="3" xfId="1" applyBorder="1" applyAlignment="1">
      <alignment horizontal="left"/>
    </xf>
    <xf numFmtId="0" fontId="8" fillId="0" borderId="5" xfId="1" applyFont="1" applyBorder="1" applyAlignment="1">
      <alignment horizontal="center" wrapText="1"/>
    </xf>
    <xf numFmtId="0" fontId="8" fillId="0" borderId="5" xfId="1" applyFont="1" applyBorder="1" applyAlignment="1">
      <alignment horizontal="center" vertical="center" wrapText="1"/>
    </xf>
    <xf numFmtId="0" fontId="8" fillId="0" borderId="0" xfId="1" applyFont="1" applyBorder="1" applyAlignment="1">
      <alignment horizontal="center" vertical="center" wrapText="1"/>
    </xf>
    <xf numFmtId="0" fontId="7" fillId="0" borderId="21" xfId="1" applyFont="1" applyBorder="1" applyAlignment="1" applyProtection="1">
      <alignment vertical="center"/>
    </xf>
    <xf numFmtId="0" fontId="7" fillId="0" borderId="69" xfId="1" applyFont="1" applyBorder="1" applyAlignment="1" applyProtection="1">
      <alignment vertical="center"/>
    </xf>
    <xf numFmtId="0" fontId="8" fillId="0" borderId="69" xfId="1" applyFont="1" applyBorder="1" applyAlignment="1">
      <alignment horizontal="left" vertical="center"/>
    </xf>
    <xf numFmtId="0" fontId="8" fillId="0" borderId="69" xfId="1" applyFont="1" applyBorder="1" applyAlignment="1">
      <alignment horizontal="center" wrapText="1"/>
    </xf>
    <xf numFmtId="0" fontId="7" fillId="0" borderId="21" xfId="1" applyFont="1" applyBorder="1" applyAlignment="1"/>
    <xf numFmtId="0" fontId="9" fillId="0" borderId="69" xfId="1" applyFont="1" applyBorder="1" applyAlignment="1"/>
    <xf numFmtId="0" fontId="48" fillId="0" borderId="6" xfId="1" applyFont="1" applyBorder="1" applyAlignment="1" applyProtection="1">
      <alignment horizontal="left" vertical="center"/>
    </xf>
    <xf numFmtId="0" fontId="9" fillId="0" borderId="21" xfId="1" applyFont="1" applyBorder="1" applyAlignment="1"/>
    <xf numFmtId="0" fontId="8" fillId="0" borderId="69" xfId="1" applyFont="1" applyBorder="1" applyAlignment="1"/>
    <xf numFmtId="0" fontId="8" fillId="0" borderId="69" xfId="1" applyFont="1" applyBorder="1"/>
    <xf numFmtId="0" fontId="8" fillId="0" borderId="69" xfId="1" applyFont="1" applyBorder="1" applyAlignment="1">
      <alignment vertical="top"/>
    </xf>
    <xf numFmtId="0" fontId="23" fillId="0" borderId="69" xfId="1" applyFont="1" applyBorder="1" applyAlignment="1"/>
    <xf numFmtId="0" fontId="49" fillId="0" borderId="69" xfId="1" applyFont="1" applyBorder="1" applyAlignment="1">
      <alignment horizontal="left" vertical="center"/>
    </xf>
    <xf numFmtId="0" fontId="9" fillId="0" borderId="0" xfId="0" applyFont="1"/>
    <xf numFmtId="0" fontId="40" fillId="0" borderId="18" xfId="1" applyFont="1" applyBorder="1" applyAlignment="1">
      <alignment horizontal="center"/>
    </xf>
    <xf numFmtId="0" fontId="8" fillId="0" borderId="0" xfId="1" applyFont="1" applyBorder="1" applyAlignment="1">
      <alignment horizontal="right"/>
    </xf>
    <xf numFmtId="0" fontId="6" fillId="0" borderId="0" xfId="1" applyAlignment="1"/>
    <xf numFmtId="0" fontId="20" fillId="0" borderId="24" xfId="1" applyFont="1" applyBorder="1" applyAlignment="1">
      <alignment horizontal="left" vertical="center"/>
    </xf>
    <xf numFmtId="0" fontId="20" fillId="0" borderId="20" xfId="1" applyFont="1" applyBorder="1" applyAlignment="1">
      <alignment horizontal="left" vertical="center"/>
    </xf>
    <xf numFmtId="0" fontId="6" fillId="0" borderId="20" xfId="1" applyBorder="1" applyAlignment="1">
      <alignment horizontal="left" vertical="center"/>
    </xf>
    <xf numFmtId="0" fontId="6" fillId="0" borderId="20" xfId="1" applyBorder="1" applyAlignment="1" applyProtection="1">
      <alignment horizontal="center" vertical="center"/>
      <protection locked="0"/>
    </xf>
    <xf numFmtId="0" fontId="6" fillId="0" borderId="23" xfId="1" applyBorder="1" applyAlignment="1" applyProtection="1">
      <alignment horizontal="center" vertical="center"/>
      <protection locked="0"/>
    </xf>
    <xf numFmtId="0" fontId="6" fillId="0" borderId="20" xfId="1" applyBorder="1" applyAlignment="1">
      <alignment vertical="center"/>
    </xf>
    <xf numFmtId="0" fontId="40" fillId="0" borderId="25" xfId="1" applyFont="1" applyBorder="1" applyAlignment="1" applyProtection="1">
      <alignment horizontal="left" wrapText="1"/>
    </xf>
    <xf numFmtId="0" fontId="40" fillId="0" borderId="15" xfId="1" applyFont="1" applyBorder="1" applyAlignment="1" applyProtection="1">
      <alignment horizontal="left" wrapText="1"/>
    </xf>
    <xf numFmtId="0" fontId="40" fillId="0" borderId="4" xfId="1" applyFont="1" applyBorder="1" applyAlignment="1" applyProtection="1">
      <alignment horizontal="left" wrapText="1"/>
    </xf>
    <xf numFmtId="0" fontId="20" fillId="0" borderId="22" xfId="1" applyFont="1" applyBorder="1" applyAlignment="1">
      <alignment horizontal="left" vertical="center"/>
    </xf>
    <xf numFmtId="0" fontId="6" fillId="0" borderId="20" xfId="1" applyBorder="1" applyAlignment="1" applyProtection="1">
      <alignment vertical="center"/>
      <protection locked="0"/>
    </xf>
    <xf numFmtId="0" fontId="20" fillId="0" borderId="20" xfId="1" applyFont="1" applyBorder="1" applyAlignment="1" applyProtection="1">
      <alignment horizontal="left" vertical="center"/>
      <protection locked="0"/>
    </xf>
    <xf numFmtId="0" fontId="20" fillId="0" borderId="23" xfId="1" applyFont="1" applyBorder="1" applyAlignment="1" applyProtection="1">
      <alignment horizontal="left" vertical="center"/>
      <protection locked="0"/>
    </xf>
    <xf numFmtId="9" fontId="20" fillId="0" borderId="20" xfId="1" applyNumberFormat="1" applyFont="1" applyBorder="1" applyAlignment="1" applyProtection="1">
      <alignment horizontal="left" vertical="center"/>
      <protection locked="0"/>
    </xf>
    <xf numFmtId="0" fontId="20" fillId="0" borderId="3" xfId="1" applyFont="1" applyBorder="1" applyAlignment="1" applyProtection="1">
      <alignment horizontal="left" vertical="center"/>
      <protection locked="0"/>
    </xf>
    <xf numFmtId="0" fontId="20" fillId="0" borderId="24" xfId="1" applyFont="1" applyBorder="1" applyAlignment="1">
      <alignment horizontal="center" vertical="center"/>
    </xf>
    <xf numFmtId="0" fontId="20" fillId="0" borderId="20" xfId="1" applyFont="1" applyBorder="1" applyAlignment="1">
      <alignment horizontal="center" vertical="center"/>
    </xf>
    <xf numFmtId="0" fontId="6" fillId="0" borderId="6" xfId="1" applyFont="1" applyBorder="1" applyAlignment="1" applyProtection="1">
      <alignment horizontal="left" vertical="top" wrapText="1"/>
      <protection locked="0"/>
    </xf>
    <xf numFmtId="0" fontId="41" fillId="0" borderId="0" xfId="1" applyFont="1" applyBorder="1" applyAlignment="1" applyProtection="1">
      <alignment horizontal="left" vertical="top" wrapText="1"/>
      <protection locked="0"/>
    </xf>
    <xf numFmtId="0" fontId="41" fillId="0" borderId="14" xfId="1" applyFont="1" applyBorder="1" applyAlignment="1" applyProtection="1">
      <alignment horizontal="left" vertical="top" wrapText="1"/>
      <protection locked="0"/>
    </xf>
    <xf numFmtId="0" fontId="41" fillId="0" borderId="6" xfId="1" applyFont="1" applyBorder="1" applyAlignment="1" applyProtection="1">
      <alignment horizontal="left" vertical="top" wrapText="1"/>
      <protection locked="0"/>
    </xf>
    <xf numFmtId="0" fontId="41" fillId="0" borderId="17" xfId="1" applyFont="1" applyBorder="1" applyAlignment="1" applyProtection="1">
      <alignment horizontal="left" vertical="top" wrapText="1"/>
      <protection locked="0"/>
    </xf>
    <xf numFmtId="0" fontId="41" fillId="0" borderId="18" xfId="1" applyFont="1" applyBorder="1" applyAlignment="1" applyProtection="1">
      <alignment horizontal="left" vertical="top" wrapText="1"/>
      <protection locked="0"/>
    </xf>
    <xf numFmtId="0" fontId="41" fillId="0" borderId="19" xfId="1" applyFont="1" applyBorder="1" applyAlignment="1" applyProtection="1">
      <alignment horizontal="left" vertical="top" wrapText="1"/>
      <protection locked="0"/>
    </xf>
    <xf numFmtId="0" fontId="6" fillId="0" borderId="0" xfId="1" applyFont="1" applyBorder="1" applyAlignment="1" applyProtection="1">
      <alignment horizontal="left" vertical="top" wrapText="1"/>
      <protection locked="0"/>
    </xf>
    <xf numFmtId="0" fontId="6" fillId="0" borderId="14" xfId="1" applyFont="1" applyBorder="1" applyAlignment="1" applyProtection="1">
      <alignment horizontal="left" vertical="top" wrapText="1"/>
      <protection locked="0"/>
    </xf>
    <xf numFmtId="0" fontId="40" fillId="0" borderId="25" xfId="1" applyFont="1" applyBorder="1" applyAlignment="1"/>
    <xf numFmtId="0" fontId="6" fillId="0" borderId="15" xfId="1" applyBorder="1" applyAlignment="1"/>
    <xf numFmtId="0" fontId="6" fillId="0" borderId="4" xfId="1" applyBorder="1" applyAlignment="1"/>
    <xf numFmtId="0" fontId="6" fillId="0" borderId="17" xfId="1" applyFont="1" applyBorder="1" applyAlignment="1" applyProtection="1">
      <alignment horizontal="left" vertical="top" wrapText="1"/>
      <protection locked="0"/>
    </xf>
    <xf numFmtId="0" fontId="6" fillId="0" borderId="18" xfId="1" applyFont="1" applyBorder="1" applyAlignment="1" applyProtection="1">
      <alignment horizontal="left" vertical="top" wrapText="1"/>
      <protection locked="0"/>
    </xf>
    <xf numFmtId="0" fontId="6" fillId="0" borderId="19" xfId="1" applyFont="1" applyBorder="1" applyAlignment="1" applyProtection="1">
      <alignment horizontal="left" vertical="top" wrapText="1"/>
      <protection locked="0"/>
    </xf>
    <xf numFmtId="0" fontId="40" fillId="0" borderId="25" xfId="1" applyFont="1" applyBorder="1" applyAlignment="1">
      <alignment vertical="center"/>
    </xf>
    <xf numFmtId="0" fontId="6" fillId="4" borderId="6" xfId="1" applyFill="1" applyBorder="1" applyAlignment="1" applyProtection="1">
      <alignment horizontal="center"/>
      <protection locked="0"/>
    </xf>
    <xf numFmtId="0" fontId="6" fillId="4" borderId="0" xfId="1" applyFill="1" applyBorder="1" applyAlignment="1" applyProtection="1">
      <alignment horizontal="center"/>
      <protection locked="0"/>
    </xf>
    <xf numFmtId="0" fontId="6" fillId="4" borderId="14" xfId="1" applyFill="1" applyBorder="1" applyAlignment="1" applyProtection="1">
      <protection locked="0"/>
    </xf>
    <xf numFmtId="0" fontId="6" fillId="4" borderId="6" xfId="1" applyFont="1" applyFill="1" applyBorder="1" applyAlignment="1" applyProtection="1">
      <alignment horizontal="left" vertical="top" wrapText="1"/>
      <protection locked="0"/>
    </xf>
    <xf numFmtId="0" fontId="6" fillId="4" borderId="0" xfId="1" applyFont="1" applyFill="1" applyBorder="1" applyAlignment="1" applyProtection="1">
      <alignment horizontal="left" vertical="top" wrapText="1"/>
      <protection locked="0"/>
    </xf>
    <xf numFmtId="0" fontId="6" fillId="4" borderId="14" xfId="1" applyFont="1" applyFill="1" applyBorder="1" applyAlignment="1" applyProtection="1">
      <alignment horizontal="left" vertical="top" wrapText="1"/>
      <protection locked="0"/>
    </xf>
    <xf numFmtId="0" fontId="6" fillId="4" borderId="17" xfId="1" applyFont="1" applyFill="1" applyBorder="1" applyAlignment="1" applyProtection="1">
      <alignment horizontal="left" vertical="top" wrapText="1"/>
      <protection locked="0"/>
    </xf>
    <xf numFmtId="0" fontId="6" fillId="4" borderId="18" xfId="1" applyFont="1" applyFill="1" applyBorder="1" applyAlignment="1" applyProtection="1">
      <alignment horizontal="left" vertical="top" wrapText="1"/>
      <protection locked="0"/>
    </xf>
    <xf numFmtId="0" fontId="6" fillId="4" borderId="19" xfId="1" applyFont="1" applyFill="1" applyBorder="1" applyAlignment="1" applyProtection="1">
      <alignment horizontal="left" vertical="top" wrapText="1"/>
      <protection locked="0"/>
    </xf>
    <xf numFmtId="0" fontId="15" fillId="0" borderId="6" xfId="0" applyFont="1" applyBorder="1" applyAlignment="1" applyProtection="1">
      <alignment horizontal="center" vertical="center" wrapText="1"/>
    </xf>
    <xf numFmtId="0" fontId="0" fillId="0" borderId="0" xfId="0" applyBorder="1" applyAlignment="1" applyProtection="1">
      <alignment wrapText="1"/>
    </xf>
    <xf numFmtId="0" fontId="0" fillId="0" borderId="14" xfId="0" applyBorder="1" applyAlignment="1" applyProtection="1">
      <alignment wrapText="1"/>
    </xf>
    <xf numFmtId="0" fontId="0" fillId="0" borderId="6" xfId="0" applyBorder="1" applyAlignment="1" applyProtection="1">
      <alignment wrapText="1"/>
    </xf>
    <xf numFmtId="0" fontId="0" fillId="0" borderId="17" xfId="0" applyBorder="1" applyAlignment="1" applyProtection="1">
      <alignment wrapText="1"/>
    </xf>
    <xf numFmtId="0" fontId="0" fillId="0" borderId="18" xfId="0" applyBorder="1" applyAlignment="1" applyProtection="1">
      <alignment wrapText="1"/>
    </xf>
    <xf numFmtId="0" fontId="0" fillId="0" borderId="19" xfId="0" applyBorder="1" applyAlignment="1" applyProtection="1">
      <alignment wrapText="1"/>
    </xf>
    <xf numFmtId="0" fontId="15" fillId="0" borderId="69" xfId="0" applyFont="1" applyBorder="1" applyAlignment="1" applyProtection="1">
      <alignment horizontal="center" vertical="center" textRotation="90" wrapText="1"/>
    </xf>
    <xf numFmtId="0" fontId="0" fillId="0" borderId="69" xfId="0" applyBorder="1" applyAlignment="1" applyProtection="1">
      <alignment horizontal="center" textRotation="90" wrapText="1"/>
    </xf>
    <xf numFmtId="0" fontId="0" fillId="0" borderId="5" xfId="0" applyBorder="1" applyAlignment="1" applyProtection="1">
      <alignment horizontal="center" textRotation="90" wrapText="1"/>
    </xf>
    <xf numFmtId="0" fontId="14" fillId="0" borderId="26" xfId="0" applyFont="1" applyBorder="1" applyAlignment="1" applyProtection="1">
      <alignment horizontal="center" vertical="justify"/>
    </xf>
    <xf numFmtId="0" fontId="14" fillId="0" borderId="27" xfId="0" applyFont="1" applyBorder="1" applyAlignment="1" applyProtection="1">
      <alignment horizontal="center" vertical="justify"/>
    </xf>
    <xf numFmtId="0" fontId="14" fillId="0" borderId="29" xfId="0" applyFont="1" applyBorder="1" applyAlignment="1" applyProtection="1">
      <alignment horizontal="center" vertical="justify"/>
    </xf>
    <xf numFmtId="0" fontId="15" fillId="0" borderId="70" xfId="0" applyFont="1" applyBorder="1" applyAlignment="1" applyProtection="1">
      <alignment horizontal="center" vertical="center" wrapText="1"/>
    </xf>
    <xf numFmtId="0" fontId="15" fillId="0" borderId="78" xfId="0" applyFont="1" applyBorder="1" applyAlignment="1" applyProtection="1">
      <alignment horizontal="center" vertical="center" wrapText="1"/>
    </xf>
    <xf numFmtId="0" fontId="15" fillId="0" borderId="77" xfId="0" applyFont="1" applyBorder="1" applyAlignment="1" applyProtection="1">
      <alignment horizontal="center" vertical="center" wrapText="1"/>
    </xf>
    <xf numFmtId="0" fontId="15" fillId="0" borderId="0" xfId="0" applyFont="1" applyBorder="1" applyAlignment="1" applyProtection="1">
      <alignment horizontal="center" vertical="center" wrapText="1"/>
    </xf>
    <xf numFmtId="0" fontId="15" fillId="0" borderId="14" xfId="0" applyFont="1" applyBorder="1" applyAlignment="1" applyProtection="1">
      <alignment horizontal="center" vertical="center" wrapText="1"/>
    </xf>
    <xf numFmtId="0" fontId="15" fillId="0" borderId="17" xfId="0" applyFont="1" applyBorder="1" applyAlignment="1" applyProtection="1">
      <alignment horizontal="center" vertical="center" wrapText="1"/>
    </xf>
    <xf numFmtId="0" fontId="15" fillId="0" borderId="18" xfId="0" applyFont="1" applyBorder="1" applyAlignment="1" applyProtection="1">
      <alignment horizontal="center" vertical="center" wrapText="1"/>
    </xf>
    <xf numFmtId="0" fontId="15" fillId="0" borderId="19" xfId="0" applyFont="1" applyBorder="1" applyAlignment="1" applyProtection="1">
      <alignment horizontal="center" vertical="center" wrapText="1"/>
    </xf>
    <xf numFmtId="0" fontId="0" fillId="0" borderId="73" xfId="0" applyBorder="1" applyAlignment="1" applyProtection="1"/>
    <xf numFmtId="0" fontId="0" fillId="0" borderId="74" xfId="0" applyBorder="1" applyAlignment="1" applyProtection="1"/>
    <xf numFmtId="0" fontId="0" fillId="3" borderId="6" xfId="0" applyFill="1" applyBorder="1" applyAlignment="1" applyProtection="1"/>
    <xf numFmtId="0" fontId="0" fillId="0" borderId="67" xfId="0" applyBorder="1" applyAlignment="1" applyProtection="1"/>
    <xf numFmtId="0" fontId="0" fillId="0" borderId="41" xfId="0" applyBorder="1" applyAlignment="1" applyProtection="1"/>
    <xf numFmtId="0" fontId="0" fillId="0" borderId="56" xfId="0" applyBorder="1" applyAlignment="1" applyProtection="1"/>
    <xf numFmtId="0" fontId="35" fillId="0" borderId="6" xfId="0" applyFont="1" applyBorder="1" applyAlignment="1" applyProtection="1">
      <alignment horizontal="center" vertical="center" wrapText="1"/>
    </xf>
    <xf numFmtId="0" fontId="35" fillId="0" borderId="0" xfId="0" applyFont="1" applyBorder="1" applyAlignment="1" applyProtection="1">
      <alignment horizontal="center" vertical="center" wrapText="1"/>
    </xf>
    <xf numFmtId="0" fontId="35" fillId="0" borderId="14" xfId="0" applyFont="1" applyBorder="1" applyAlignment="1" applyProtection="1">
      <alignment horizontal="center" vertical="center" wrapText="1"/>
    </xf>
    <xf numFmtId="0" fontId="35" fillId="0" borderId="17" xfId="0" applyFont="1" applyBorder="1" applyAlignment="1" applyProtection="1">
      <alignment horizontal="center" vertical="center" wrapText="1"/>
    </xf>
    <xf numFmtId="0" fontId="35" fillId="0" borderId="18" xfId="0" applyFont="1" applyBorder="1" applyAlignment="1" applyProtection="1">
      <alignment horizontal="center" vertical="center" wrapText="1"/>
    </xf>
    <xf numFmtId="0" fontId="35" fillId="0" borderId="19" xfId="0" applyFont="1" applyBorder="1" applyAlignment="1" applyProtection="1">
      <alignment horizontal="center" vertical="center" wrapText="1"/>
    </xf>
    <xf numFmtId="0" fontId="0" fillId="2" borderId="25" xfId="0" applyFill="1" applyBorder="1" applyAlignment="1" applyProtection="1"/>
    <xf numFmtId="0" fontId="0" fillId="0" borderId="75" xfId="0" applyBorder="1" applyAlignment="1" applyProtection="1"/>
    <xf numFmtId="0" fontId="0" fillId="0" borderId="6" xfId="0" applyBorder="1" applyAlignment="1" applyProtection="1"/>
    <xf numFmtId="0" fontId="20" fillId="0" borderId="25" xfId="0" applyFont="1" applyBorder="1" applyAlignment="1" applyProtection="1">
      <alignment horizontal="left" vertical="center" wrapText="1"/>
      <protection locked="0"/>
    </xf>
    <xf numFmtId="0" fontId="20" fillId="0" borderId="15" xfId="0" applyFont="1" applyBorder="1" applyAlignment="1" applyProtection="1">
      <alignment horizontal="left" vertical="center" wrapText="1"/>
      <protection locked="0"/>
    </xf>
    <xf numFmtId="0" fontId="20" fillId="0" borderId="4" xfId="0" applyFont="1" applyBorder="1" applyAlignment="1" applyProtection="1">
      <alignment horizontal="left" vertical="center" wrapText="1"/>
      <protection locked="0"/>
    </xf>
    <xf numFmtId="0" fontId="20" fillId="0" borderId="6" xfId="0" applyFont="1" applyBorder="1" applyAlignment="1" applyProtection="1">
      <alignment horizontal="left" vertical="center" wrapText="1"/>
      <protection locked="0"/>
    </xf>
    <xf numFmtId="0" fontId="20" fillId="0" borderId="0" xfId="0" applyFont="1" applyBorder="1" applyAlignment="1" applyProtection="1">
      <alignment horizontal="left" vertical="center" wrapText="1"/>
      <protection locked="0"/>
    </xf>
    <xf numFmtId="0" fontId="20" fillId="0" borderId="14" xfId="0" applyFont="1" applyBorder="1" applyAlignment="1" applyProtection="1">
      <alignment horizontal="left" vertical="center" wrapText="1"/>
      <protection locked="0"/>
    </xf>
    <xf numFmtId="0" fontId="0" fillId="0" borderId="17" xfId="0" applyBorder="1" applyAlignment="1" applyProtection="1">
      <alignment horizontal="left" vertical="center" wrapText="1"/>
      <protection locked="0"/>
    </xf>
    <xf numFmtId="0" fontId="0" fillId="0" borderId="18" xfId="0" applyBorder="1" applyAlignment="1" applyProtection="1">
      <alignment horizontal="left" vertical="center" wrapText="1"/>
      <protection locked="0"/>
    </xf>
    <xf numFmtId="0" fontId="0" fillId="0" borderId="19" xfId="0" applyBorder="1" applyAlignment="1" applyProtection="1">
      <alignment horizontal="left" vertical="center" wrapText="1"/>
      <protection locked="0"/>
    </xf>
    <xf numFmtId="0" fontId="8" fillId="0" borderId="25" xfId="0" quotePrefix="1" applyFont="1" applyBorder="1" applyAlignment="1" applyProtection="1">
      <alignment horizontal="left" vertical="center" wrapText="1"/>
    </xf>
    <xf numFmtId="0" fontId="8" fillId="0" borderId="15" xfId="0" quotePrefix="1" applyFont="1" applyBorder="1" applyAlignment="1" applyProtection="1">
      <alignment horizontal="left" vertical="center" wrapText="1"/>
    </xf>
    <xf numFmtId="0" fontId="8" fillId="0" borderId="4" xfId="0" quotePrefix="1" applyFont="1" applyBorder="1" applyAlignment="1" applyProtection="1">
      <alignment horizontal="left" vertical="center" wrapText="1"/>
    </xf>
    <xf numFmtId="0" fontId="25" fillId="0" borderId="6" xfId="0" applyFont="1" applyBorder="1" applyAlignment="1" applyProtection="1">
      <alignment horizontal="left" vertical="top" wrapText="1"/>
    </xf>
    <xf numFmtId="0" fontId="25" fillId="0" borderId="0" xfId="0" applyFont="1" applyBorder="1" applyAlignment="1" applyProtection="1">
      <alignment horizontal="left" vertical="top" wrapText="1"/>
    </xf>
    <xf numFmtId="0" fontId="25" fillId="0" borderId="14" xfId="0" applyFont="1" applyBorder="1" applyAlignment="1" applyProtection="1">
      <alignment horizontal="left" vertical="top" wrapText="1"/>
    </xf>
    <xf numFmtId="0" fontId="25" fillId="0" borderId="17" xfId="0" applyFont="1" applyBorder="1" applyAlignment="1" applyProtection="1">
      <alignment horizontal="left" vertical="top" wrapText="1"/>
    </xf>
    <xf numFmtId="0" fontId="25" fillId="0" borderId="18" xfId="0" applyFont="1" applyBorder="1" applyAlignment="1" applyProtection="1">
      <alignment horizontal="left" vertical="top" wrapText="1"/>
    </xf>
    <xf numFmtId="0" fontId="25" fillId="0" borderId="19" xfId="0" applyFont="1" applyBorder="1" applyAlignment="1" applyProtection="1">
      <alignment horizontal="left" vertical="top" wrapText="1"/>
    </xf>
    <xf numFmtId="0" fontId="0" fillId="0" borderId="70" xfId="0" applyBorder="1" applyAlignment="1" applyProtection="1"/>
    <xf numFmtId="0" fontId="0" fillId="0" borderId="71" xfId="0" applyBorder="1" applyAlignment="1" applyProtection="1"/>
    <xf numFmtId="0" fontId="0" fillId="0" borderId="17" xfId="0" applyBorder="1" applyAlignment="1" applyProtection="1"/>
    <xf numFmtId="0" fontId="0" fillId="0" borderId="72" xfId="0" applyBorder="1" applyAlignment="1" applyProtection="1"/>
    <xf numFmtId="0" fontId="19" fillId="0" borderId="35" xfId="0" applyFont="1" applyFill="1" applyBorder="1" applyAlignment="1" applyProtection="1">
      <alignment horizontal="center" vertical="center" wrapText="1"/>
    </xf>
    <xf numFmtId="0" fontId="19" fillId="0" borderId="36" xfId="0" applyFont="1" applyFill="1" applyBorder="1" applyAlignment="1" applyProtection="1">
      <alignment horizontal="center" vertical="center" wrapText="1"/>
    </xf>
    <xf numFmtId="0" fontId="39" fillId="0" borderId="6" xfId="0" applyFont="1" applyBorder="1" applyAlignment="1" applyProtection="1">
      <alignment horizontal="center" vertical="center" wrapText="1"/>
    </xf>
    <xf numFmtId="0" fontId="30" fillId="0" borderId="0" xfId="0" applyFont="1" applyBorder="1" applyAlignment="1" applyProtection="1">
      <alignment wrapText="1"/>
    </xf>
    <xf numFmtId="0" fontId="0" fillId="0" borderId="21" xfId="0" applyBorder="1" applyAlignment="1" applyProtection="1">
      <alignment horizontal="center" vertical="center"/>
      <protection locked="0"/>
    </xf>
    <xf numFmtId="0" fontId="0" fillId="0" borderId="69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20" fillId="0" borderId="6" xfId="0" quotePrefix="1" applyFont="1" applyBorder="1" applyAlignment="1" applyProtection="1">
      <alignment horizontal="left"/>
    </xf>
    <xf numFmtId="0" fontId="20" fillId="0" borderId="14" xfId="0" quotePrefix="1" applyFont="1" applyBorder="1" applyAlignment="1" applyProtection="1">
      <alignment horizontal="left"/>
    </xf>
    <xf numFmtId="0" fontId="24" fillId="0" borderId="25" xfId="0" applyFont="1" applyBorder="1" applyAlignment="1" applyProtection="1">
      <alignment horizontal="left"/>
    </xf>
    <xf numFmtId="0" fontId="0" fillId="0" borderId="4" xfId="0" applyBorder="1" applyAlignment="1" applyProtection="1">
      <alignment horizontal="left"/>
    </xf>
    <xf numFmtId="0" fontId="25" fillId="0" borderId="6" xfId="0" applyFont="1" applyBorder="1" applyAlignment="1" applyProtection="1">
      <alignment horizontal="left" vertical="center" wrapText="1"/>
    </xf>
    <xf numFmtId="0" fontId="25" fillId="0" borderId="0" xfId="0" applyFont="1" applyAlignment="1" applyProtection="1">
      <alignment horizontal="left" vertical="center" wrapText="1"/>
    </xf>
    <xf numFmtId="0" fontId="25" fillId="0" borderId="14" xfId="0" applyFont="1" applyBorder="1" applyAlignment="1" applyProtection="1">
      <alignment horizontal="left" vertical="center" wrapText="1"/>
    </xf>
    <xf numFmtId="0" fontId="25" fillId="0" borderId="17" xfId="0" applyFont="1" applyBorder="1" applyAlignment="1" applyProtection="1">
      <alignment horizontal="left" vertical="center" wrapText="1"/>
    </xf>
    <xf numFmtId="0" fontId="25" fillId="0" borderId="18" xfId="0" applyFont="1" applyBorder="1" applyAlignment="1" applyProtection="1">
      <alignment horizontal="left" vertical="center" wrapText="1"/>
    </xf>
    <xf numFmtId="0" fontId="25" fillId="0" borderId="19" xfId="0" applyFont="1" applyBorder="1" applyAlignment="1" applyProtection="1">
      <alignment horizontal="left" vertical="center" wrapText="1"/>
    </xf>
    <xf numFmtId="0" fontId="8" fillId="0" borderId="25" xfId="0" applyFont="1" applyBorder="1" applyAlignment="1" applyProtection="1">
      <alignment horizontal="left" vertical="top" wrapText="1"/>
    </xf>
    <xf numFmtId="0" fontId="8" fillId="0" borderId="15" xfId="0" applyFont="1" applyBorder="1" applyAlignment="1" applyProtection="1">
      <alignment horizontal="left" vertical="top" wrapText="1"/>
    </xf>
    <xf numFmtId="0" fontId="8" fillId="0" borderId="4" xfId="0" applyFont="1" applyBorder="1" applyAlignment="1" applyProtection="1">
      <alignment horizontal="left" vertical="top" wrapText="1"/>
    </xf>
    <xf numFmtId="0" fontId="8" fillId="0" borderId="6" xfId="0" applyFont="1" applyBorder="1" applyAlignment="1" applyProtection="1">
      <alignment horizontal="left" vertical="top" wrapText="1"/>
    </xf>
    <xf numFmtId="0" fontId="8" fillId="0" borderId="0" xfId="0" applyFont="1" applyAlignment="1" applyProtection="1">
      <alignment horizontal="left" vertical="top" wrapText="1"/>
    </xf>
    <xf numFmtId="0" fontId="8" fillId="0" borderId="14" xfId="0" applyFont="1" applyBorder="1" applyAlignment="1" applyProtection="1">
      <alignment horizontal="left" vertical="top" wrapText="1"/>
    </xf>
    <xf numFmtId="0" fontId="0" fillId="0" borderId="25" xfId="0" applyBorder="1" applyAlignment="1" applyProtection="1"/>
    <xf numFmtId="0" fontId="0" fillId="0" borderId="4" xfId="0" applyBorder="1" applyAlignment="1" applyProtection="1"/>
    <xf numFmtId="0" fontId="21" fillId="0" borderId="6" xfId="0" applyFont="1" applyBorder="1" applyAlignment="1" applyProtection="1">
      <alignment horizontal="left" vertical="center"/>
    </xf>
    <xf numFmtId="0" fontId="0" fillId="0" borderId="14" xfId="0" applyBorder="1" applyAlignment="1" applyProtection="1">
      <alignment horizontal="left" vertical="center"/>
    </xf>
    <xf numFmtId="0" fontId="20" fillId="0" borderId="6" xfId="0" quotePrefix="1" applyFont="1" applyBorder="1" applyAlignment="1" applyProtection="1">
      <alignment horizontal="left" vertical="center"/>
    </xf>
    <xf numFmtId="0" fontId="20" fillId="0" borderId="14" xfId="0" quotePrefix="1" applyFont="1" applyBorder="1" applyAlignment="1" applyProtection="1">
      <alignment horizontal="left" vertical="center"/>
    </xf>
    <xf numFmtId="0" fontId="24" fillId="0" borderId="6" xfId="0" applyFont="1" applyBorder="1" applyAlignment="1" applyProtection="1">
      <alignment horizontal="left" vertical="center"/>
    </xf>
    <xf numFmtId="0" fontId="8" fillId="0" borderId="15" xfId="0" applyFont="1" applyBorder="1" applyAlignment="1" applyProtection="1">
      <alignment horizontal="left" vertical="top"/>
    </xf>
    <xf numFmtId="0" fontId="8" fillId="0" borderId="4" xfId="0" applyFont="1" applyBorder="1" applyAlignment="1" applyProtection="1">
      <alignment horizontal="left" vertical="top"/>
    </xf>
    <xf numFmtId="0" fontId="8" fillId="0" borderId="6" xfId="0" applyFont="1" applyBorder="1" applyAlignment="1" applyProtection="1">
      <alignment horizontal="left" vertical="top"/>
    </xf>
    <xf numFmtId="0" fontId="8" fillId="0" borderId="0" xfId="0" applyFont="1" applyAlignment="1" applyProtection="1">
      <alignment horizontal="left" vertical="top"/>
    </xf>
    <xf numFmtId="0" fontId="8" fillId="0" borderId="14" xfId="0" applyFont="1" applyBorder="1" applyAlignment="1" applyProtection="1">
      <alignment horizontal="left" vertical="top"/>
    </xf>
    <xf numFmtId="0" fontId="8" fillId="0" borderId="17" xfId="0" applyFont="1" applyBorder="1" applyAlignment="1" applyProtection="1">
      <alignment horizontal="left" vertical="top"/>
    </xf>
    <xf numFmtId="0" fontId="8" fillId="0" borderId="18" xfId="0" applyFont="1" applyBorder="1" applyAlignment="1" applyProtection="1">
      <alignment horizontal="left" vertical="top"/>
    </xf>
    <xf numFmtId="0" fontId="8" fillId="0" borderId="19" xfId="0" applyFont="1" applyBorder="1" applyAlignment="1" applyProtection="1">
      <alignment horizontal="left" vertical="top"/>
    </xf>
    <xf numFmtId="0" fontId="8" fillId="0" borderId="6" xfId="0" applyFont="1" applyBorder="1" applyAlignment="1" applyProtection="1"/>
    <xf numFmtId="0" fontId="8" fillId="0" borderId="14" xfId="0" applyFont="1" applyBorder="1" applyAlignment="1" applyProtection="1"/>
    <xf numFmtId="0" fontId="8" fillId="0" borderId="0" xfId="0" applyFont="1" applyBorder="1" applyAlignment="1" applyProtection="1">
      <alignment horizontal="left" vertical="top"/>
    </xf>
    <xf numFmtId="0" fontId="23" fillId="0" borderId="6" xfId="0" quotePrefix="1" applyFont="1" applyBorder="1" applyAlignment="1" applyProtection="1">
      <alignment horizontal="left" vertical="center"/>
    </xf>
    <xf numFmtId="0" fontId="23" fillId="0" borderId="14" xfId="0" quotePrefix="1" applyFont="1" applyBorder="1" applyAlignment="1" applyProtection="1">
      <alignment horizontal="left" vertical="center"/>
    </xf>
    <xf numFmtId="0" fontId="0" fillId="0" borderId="14" xfId="0" applyBorder="1" applyAlignment="1" applyProtection="1"/>
    <xf numFmtId="0" fontId="0" fillId="0" borderId="19" xfId="0" applyBorder="1" applyAlignment="1" applyProtection="1"/>
    <xf numFmtId="0" fontId="26" fillId="0" borderId="6" xfId="0" applyFont="1" applyBorder="1" applyAlignment="1" applyProtection="1">
      <alignment horizontal="left" vertical="center"/>
    </xf>
    <xf numFmtId="0" fontId="10" fillId="0" borderId="20" xfId="0" applyFont="1" applyBorder="1" applyAlignment="1" applyProtection="1">
      <alignment horizontal="center" vertical="center"/>
    </xf>
    <xf numFmtId="0" fontId="10" fillId="0" borderId="3" xfId="0" applyFont="1" applyBorder="1" applyAlignment="1" applyProtection="1">
      <alignment horizontal="center" vertical="center"/>
    </xf>
    <xf numFmtId="0" fontId="12" fillId="0" borderId="0" xfId="0" applyFont="1" applyBorder="1" applyAlignment="1" applyProtection="1">
      <alignment horizontal="center"/>
    </xf>
    <xf numFmtId="0" fontId="11" fillId="0" borderId="42" xfId="0" applyFont="1" applyFill="1" applyBorder="1" applyAlignment="1" applyProtection="1">
      <protection locked="0"/>
    </xf>
    <xf numFmtId="0" fontId="11" fillId="0" borderId="63" xfId="0" applyFont="1" applyFill="1" applyBorder="1" applyAlignment="1" applyProtection="1">
      <protection locked="0"/>
    </xf>
    <xf numFmtId="0" fontId="0" fillId="0" borderId="0" xfId="0" applyBorder="1" applyAlignment="1" applyProtection="1"/>
    <xf numFmtId="0" fontId="5" fillId="0" borderId="20" xfId="0" applyFont="1" applyFill="1" applyBorder="1" applyAlignment="1" applyProtection="1">
      <alignment horizontal="center" vertical="center"/>
    </xf>
    <xf numFmtId="0" fontId="11" fillId="0" borderId="20" xfId="0" applyFont="1" applyFill="1" applyBorder="1" applyAlignment="1" applyProtection="1">
      <alignment horizontal="center" vertical="center"/>
    </xf>
    <xf numFmtId="0" fontId="11" fillId="0" borderId="20" xfId="0" applyFont="1" applyFill="1" applyBorder="1" applyAlignment="1" applyProtection="1">
      <alignment vertical="center"/>
    </xf>
    <xf numFmtId="0" fontId="11" fillId="0" borderId="27" xfId="0" applyFont="1" applyBorder="1" applyAlignment="1" applyProtection="1">
      <protection locked="0"/>
    </xf>
    <xf numFmtId="0" fontId="0" fillId="0" borderId="27" xfId="0" applyBorder="1" applyAlignment="1" applyProtection="1">
      <protection locked="0"/>
    </xf>
    <xf numFmtId="165" fontId="37" fillId="0" borderId="27" xfId="0" applyNumberFormat="1" applyFont="1" applyBorder="1" applyAlignment="1" applyProtection="1">
      <alignment horizontal="left"/>
      <protection locked="0"/>
    </xf>
    <xf numFmtId="0" fontId="0" fillId="0" borderId="14" xfId="0" applyBorder="1" applyAlignment="1" applyProtection="1">
      <alignment horizontal="left"/>
    </xf>
    <xf numFmtId="0" fontId="20" fillId="0" borderId="6" xfId="0" applyFont="1" applyBorder="1" applyAlignment="1" applyProtection="1">
      <alignment horizontal="left"/>
    </xf>
    <xf numFmtId="0" fontId="20" fillId="0" borderId="15" xfId="0" applyFont="1" applyBorder="1" applyAlignment="1" applyProtection="1">
      <alignment horizontal="left" vertical="center" wrapText="1" indent="1"/>
      <protection locked="0"/>
    </xf>
    <xf numFmtId="0" fontId="0" fillId="0" borderId="4" xfId="0" applyBorder="1" applyAlignment="1" applyProtection="1">
      <alignment horizontal="left" vertical="center" wrapText="1" indent="1"/>
      <protection locked="0"/>
    </xf>
    <xf numFmtId="0" fontId="0" fillId="0" borderId="0" xfId="0" applyBorder="1" applyAlignment="1" applyProtection="1">
      <alignment horizontal="left" vertical="center" wrapText="1" indent="1"/>
      <protection locked="0"/>
    </xf>
    <xf numFmtId="0" fontId="0" fillId="0" borderId="14" xfId="0" applyBorder="1" applyAlignment="1" applyProtection="1">
      <alignment horizontal="left" vertical="center" wrapText="1" indent="1"/>
      <protection locked="0"/>
    </xf>
    <xf numFmtId="0" fontId="0" fillId="0" borderId="18" xfId="0" applyBorder="1" applyAlignment="1" applyProtection="1">
      <alignment horizontal="left" vertical="center" wrapText="1" indent="1"/>
      <protection locked="0"/>
    </xf>
    <xf numFmtId="0" fontId="0" fillId="0" borderId="19" xfId="0" applyBorder="1" applyAlignment="1" applyProtection="1">
      <alignment horizontal="left" vertical="center" wrapText="1" indent="1"/>
      <protection locked="0"/>
    </xf>
    <xf numFmtId="0" fontId="20" fillId="0" borderId="0" xfId="0" applyFont="1" applyBorder="1" applyAlignment="1" applyProtection="1">
      <alignment horizontal="left" vertical="center" wrapText="1" indent="1"/>
      <protection locked="0"/>
    </xf>
    <xf numFmtId="0" fontId="0" fillId="0" borderId="14" xfId="0" applyBorder="1" applyAlignment="1" applyProtection="1">
      <alignment vertical="center" wrapText="1"/>
    </xf>
    <xf numFmtId="0" fontId="0" fillId="0" borderId="6" xfId="0" applyBorder="1" applyAlignment="1" applyProtection="1">
      <alignment vertical="center" wrapText="1"/>
    </xf>
    <xf numFmtId="0" fontId="0" fillId="0" borderId="17" xfId="0" applyBorder="1" applyAlignment="1" applyProtection="1">
      <alignment vertical="center" wrapText="1"/>
    </xf>
    <xf numFmtId="0" fontId="0" fillId="0" borderId="19" xfId="0" applyBorder="1" applyAlignment="1" applyProtection="1">
      <alignment vertical="center" wrapText="1"/>
    </xf>
    <xf numFmtId="0" fontId="31" fillId="0" borderId="76" xfId="0" applyFont="1" applyBorder="1" applyAlignment="1" applyProtection="1">
      <alignment horizontal="center" vertical="center"/>
    </xf>
    <xf numFmtId="0" fontId="3" fillId="0" borderId="77" xfId="0" applyFont="1" applyBorder="1" applyAlignment="1" applyProtection="1">
      <alignment horizontal="center"/>
    </xf>
    <xf numFmtId="0" fontId="31" fillId="0" borderId="64" xfId="0" applyFont="1" applyBorder="1" applyAlignment="1" applyProtection="1">
      <alignment horizontal="center" vertical="center"/>
    </xf>
    <xf numFmtId="0" fontId="3" fillId="0" borderId="32" xfId="0" applyFont="1" applyBorder="1" applyAlignment="1" applyProtection="1">
      <alignment horizontal="center"/>
    </xf>
    <xf numFmtId="0" fontId="2" fillId="0" borderId="20" xfId="0" applyFont="1" applyBorder="1" applyAlignment="1" applyProtection="1"/>
    <xf numFmtId="0" fontId="2" fillId="0" borderId="3" xfId="0" applyFont="1" applyBorder="1" applyAlignment="1" applyProtection="1"/>
    <xf numFmtId="0" fontId="14" fillId="0" borderId="22" xfId="0" applyFont="1" applyBorder="1" applyAlignment="1" applyProtection="1">
      <alignment horizontal="left"/>
    </xf>
    <xf numFmtId="0" fontId="14" fillId="0" borderId="20" xfId="0" applyFont="1" applyBorder="1" applyAlignment="1" applyProtection="1">
      <alignment horizontal="left"/>
    </xf>
    <xf numFmtId="0" fontId="14" fillId="0" borderId="20" xfId="0" applyFont="1" applyBorder="1" applyAlignment="1" applyProtection="1">
      <alignment horizontal="center" vertical="center"/>
    </xf>
    <xf numFmtId="0" fontId="14" fillId="0" borderId="3" xfId="0" applyFont="1" applyBorder="1" applyAlignment="1" applyProtection="1">
      <alignment horizontal="center" vertical="center"/>
    </xf>
    <xf numFmtId="0" fontId="14" fillId="0" borderId="6" xfId="0" applyFont="1" applyBorder="1" applyAlignment="1" applyProtection="1">
      <alignment horizontal="left" vertical="center"/>
    </xf>
    <xf numFmtId="0" fontId="14" fillId="0" borderId="0" xfId="0" applyFont="1" applyBorder="1" applyAlignment="1" applyProtection="1">
      <alignment horizontal="left" vertical="center"/>
    </xf>
    <xf numFmtId="0" fontId="10" fillId="0" borderId="22" xfId="0" applyFont="1" applyBorder="1" applyAlignment="1" applyProtection="1">
      <alignment horizontal="left" vertical="center"/>
    </xf>
    <xf numFmtId="0" fontId="10" fillId="0" borderId="20" xfId="0" applyFont="1" applyBorder="1" applyAlignment="1" applyProtection="1">
      <alignment horizontal="left" vertical="center"/>
    </xf>
    <xf numFmtId="0" fontId="20" fillId="0" borderId="6" xfId="0" applyFont="1" applyBorder="1" applyAlignment="1" applyProtection="1">
      <alignment horizontal="left" vertical="center"/>
    </xf>
    <xf numFmtId="0" fontId="20" fillId="0" borderId="6" xfId="0" quotePrefix="1" applyFont="1" applyBorder="1" applyAlignment="1" applyProtection="1">
      <alignment horizontal="left" vertical="top"/>
    </xf>
    <xf numFmtId="0" fontId="20" fillId="0" borderId="14" xfId="0" quotePrefix="1" applyFont="1" applyBorder="1" applyAlignment="1" applyProtection="1">
      <alignment horizontal="left" vertical="top"/>
    </xf>
    <xf numFmtId="0" fontId="13" fillId="0" borderId="6" xfId="0" applyFont="1" applyBorder="1" applyAlignment="1" applyProtection="1">
      <alignment horizontal="center" vertical="center"/>
    </xf>
    <xf numFmtId="0" fontId="13" fillId="0" borderId="0" xfId="0" applyFont="1" applyBorder="1" applyAlignment="1" applyProtection="1">
      <alignment horizontal="center" vertical="center"/>
    </xf>
    <xf numFmtId="0" fontId="13" fillId="0" borderId="14" xfId="0" applyFont="1" applyBorder="1" applyAlignment="1" applyProtection="1">
      <alignment horizontal="center" vertical="center"/>
    </xf>
    <xf numFmtId="0" fontId="14" fillId="0" borderId="22" xfId="0" applyFont="1" applyBorder="1" applyAlignment="1" applyProtection="1">
      <alignment horizontal="left" vertical="center"/>
    </xf>
    <xf numFmtId="0" fontId="14" fillId="0" borderId="20" xfId="0" applyFont="1" applyBorder="1" applyAlignment="1" applyProtection="1">
      <alignment horizontal="left" vertical="center"/>
    </xf>
    <xf numFmtId="0" fontId="8" fillId="0" borderId="17" xfId="0" applyFont="1" applyBorder="1" applyAlignment="1" applyProtection="1"/>
    <xf numFmtId="0" fontId="8" fillId="0" borderId="19" xfId="0" applyFont="1" applyBorder="1" applyAlignment="1" applyProtection="1"/>
    <xf numFmtId="0" fontId="8" fillId="0" borderId="6" xfId="0" quotePrefix="1" applyFont="1" applyBorder="1" applyAlignment="1" applyProtection="1"/>
    <xf numFmtId="0" fontId="8" fillId="0" borderId="14" xfId="0" quotePrefix="1" applyFont="1" applyBorder="1" applyAlignment="1" applyProtection="1"/>
    <xf numFmtId="0" fontId="28" fillId="0" borderId="6" xfId="0" applyFont="1" applyFill="1" applyBorder="1" applyAlignment="1" applyProtection="1">
      <alignment horizontal="left" vertical="center"/>
    </xf>
    <xf numFmtId="0" fontId="28" fillId="0" borderId="0" xfId="0" applyFont="1" applyFill="1" applyBorder="1" applyAlignment="1" applyProtection="1">
      <alignment horizontal="left" vertical="center"/>
    </xf>
    <xf numFmtId="0" fontId="28" fillId="0" borderId="67" xfId="0" applyFont="1" applyFill="1" applyBorder="1" applyAlignment="1" applyProtection="1">
      <alignment horizontal="left" vertical="center"/>
    </xf>
    <xf numFmtId="0" fontId="20" fillId="0" borderId="6" xfId="0" applyFont="1" applyBorder="1" applyAlignment="1" applyProtection="1">
      <alignment horizontal="center"/>
    </xf>
    <xf numFmtId="0" fontId="20" fillId="0" borderId="14" xfId="0" applyFont="1" applyBorder="1" applyAlignment="1" applyProtection="1">
      <alignment horizontal="center"/>
    </xf>
    <xf numFmtId="0" fontId="21" fillId="0" borderId="25" xfId="0" applyFont="1" applyBorder="1" applyAlignment="1" applyProtection="1">
      <alignment horizontal="left"/>
    </xf>
    <xf numFmtId="0" fontId="23" fillId="0" borderId="6" xfId="0" applyFont="1" applyBorder="1" applyAlignment="1" applyProtection="1">
      <alignment horizontal="left" vertical="center"/>
    </xf>
    <xf numFmtId="0" fontId="0" fillId="0" borderId="25" xfId="0" applyBorder="1" applyAlignment="1" applyProtection="1">
      <alignment horizontal="center"/>
    </xf>
    <xf numFmtId="0" fontId="0" fillId="0" borderId="15" xfId="0" applyBorder="1" applyAlignment="1" applyProtection="1">
      <alignment horizontal="center"/>
    </xf>
    <xf numFmtId="0" fontId="8" fillId="0" borderId="0" xfId="0" applyFont="1" applyBorder="1" applyAlignment="1" applyProtection="1">
      <alignment horizontal="left" vertical="top" wrapText="1"/>
    </xf>
    <xf numFmtId="0" fontId="25" fillId="0" borderId="6" xfId="0" applyFont="1" applyBorder="1" applyAlignment="1" applyProtection="1">
      <alignment horizontal="left" vertical="center"/>
    </xf>
    <xf numFmtId="0" fontId="25" fillId="0" borderId="0" xfId="0" applyFont="1" applyBorder="1" applyAlignment="1" applyProtection="1">
      <alignment horizontal="left" vertical="center"/>
    </xf>
    <xf numFmtId="0" fontId="25" fillId="0" borderId="14" xfId="0" applyFont="1" applyBorder="1" applyAlignment="1" applyProtection="1">
      <alignment horizontal="left" vertical="center"/>
    </xf>
    <xf numFmtId="0" fontId="25" fillId="0" borderId="17" xfId="0" applyFont="1" applyBorder="1" applyAlignment="1" applyProtection="1">
      <alignment horizontal="left" vertical="center"/>
    </xf>
    <xf numFmtId="0" fontId="25" fillId="0" borderId="18" xfId="0" applyFont="1" applyBorder="1" applyAlignment="1" applyProtection="1">
      <alignment horizontal="left" vertical="center"/>
    </xf>
    <xf numFmtId="0" fontId="25" fillId="0" borderId="19" xfId="0" applyFont="1" applyBorder="1" applyAlignment="1" applyProtection="1">
      <alignment horizontal="left" vertical="center"/>
    </xf>
    <xf numFmtId="0" fontId="28" fillId="0" borderId="6" xfId="0" applyFont="1" applyBorder="1" applyAlignment="1" applyProtection="1">
      <alignment horizontal="left" vertical="center"/>
    </xf>
    <xf numFmtId="0" fontId="28" fillId="0" borderId="0" xfId="0" applyFont="1" applyBorder="1" applyAlignment="1" applyProtection="1">
      <alignment horizontal="left" vertical="center"/>
    </xf>
    <xf numFmtId="0" fontId="28" fillId="0" borderId="67" xfId="0" applyFont="1" applyBorder="1" applyAlignment="1" applyProtection="1">
      <alignment horizontal="left" vertical="center"/>
    </xf>
    <xf numFmtId="0" fontId="8" fillId="0" borderId="15" xfId="0" applyFont="1" applyBorder="1" applyAlignment="1" applyProtection="1">
      <alignment horizontal="center" vertical="center"/>
    </xf>
    <xf numFmtId="0" fontId="8" fillId="0" borderId="4" xfId="0" applyFont="1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/>
    </xf>
    <xf numFmtId="0" fontId="0" fillId="0" borderId="14" xfId="0" applyBorder="1" applyAlignment="1" applyProtection="1">
      <alignment horizontal="center"/>
    </xf>
    <xf numFmtId="0" fontId="28" fillId="0" borderId="0" xfId="0" applyFont="1" applyBorder="1" applyAlignment="1" applyProtection="1">
      <alignment horizontal="right"/>
    </xf>
    <xf numFmtId="0" fontId="28" fillId="0" borderId="67" xfId="0" applyFont="1" applyBorder="1" applyAlignment="1" applyProtection="1">
      <alignment horizontal="right"/>
    </xf>
    <xf numFmtId="0" fontId="20" fillId="0" borderId="6" xfId="0" applyFont="1" applyBorder="1" applyAlignment="1" applyProtection="1">
      <alignment horizontal="center" vertical="justify" wrapText="1"/>
    </xf>
    <xf numFmtId="0" fontId="0" fillId="0" borderId="14" xfId="0" applyBorder="1" applyAlignment="1" applyProtection="1">
      <alignment horizontal="center" vertical="justify" wrapText="1"/>
    </xf>
    <xf numFmtId="0" fontId="0" fillId="0" borderId="6" xfId="0" applyBorder="1" applyAlignment="1" applyProtection="1">
      <alignment horizontal="center" vertical="justify" wrapText="1"/>
    </xf>
    <xf numFmtId="0" fontId="27" fillId="0" borderId="17" xfId="0" applyFont="1" applyBorder="1" applyAlignment="1" applyProtection="1">
      <alignment vertical="justify"/>
    </xf>
    <xf numFmtId="0" fontId="0" fillId="0" borderId="19" xfId="0" applyBorder="1" applyAlignment="1" applyProtection="1">
      <alignment vertical="justify"/>
    </xf>
    <xf numFmtId="0" fontId="20" fillId="0" borderId="40" xfId="1" applyFont="1" applyBorder="1" applyAlignment="1" applyProtection="1">
      <alignment horizontal="left" vertical="center"/>
      <protection locked="0"/>
    </xf>
    <xf numFmtId="0" fontId="20" fillId="0" borderId="57" xfId="1" applyFont="1" applyBorder="1" applyAlignment="1" applyProtection="1">
      <alignment horizontal="left" vertical="center"/>
      <protection locked="0"/>
    </xf>
    <xf numFmtId="0" fontId="20" fillId="0" borderId="79" xfId="1" applyFont="1" applyBorder="1" applyAlignment="1" applyProtection="1">
      <alignment horizontal="left" vertical="center"/>
      <protection locked="0"/>
    </xf>
    <xf numFmtId="0" fontId="20" fillId="0" borderId="59" xfId="1" applyFont="1" applyBorder="1" applyAlignment="1" applyProtection="1">
      <alignment horizontal="left" vertical="center"/>
      <protection locked="0"/>
    </xf>
    <xf numFmtId="0" fontId="20" fillId="0" borderId="60" xfId="1" applyFont="1" applyBorder="1" applyAlignment="1" applyProtection="1">
      <alignment horizontal="left" vertical="center"/>
      <protection locked="0"/>
    </xf>
    <xf numFmtId="0" fontId="20" fillId="0" borderId="80" xfId="1" applyFont="1" applyBorder="1" applyAlignment="1" applyProtection="1">
      <alignment horizontal="left" vertical="center"/>
      <protection locked="0"/>
    </xf>
    <xf numFmtId="0" fontId="20" fillId="0" borderId="17" xfId="1" applyFont="1" applyBorder="1" applyAlignment="1" applyProtection="1">
      <alignment horizontal="left" vertical="center"/>
      <protection locked="0"/>
    </xf>
    <xf numFmtId="0" fontId="20" fillId="0" borderId="18" xfId="1" applyFont="1" applyBorder="1" applyAlignment="1" applyProtection="1">
      <alignment horizontal="left" vertical="center"/>
      <protection locked="0"/>
    </xf>
    <xf numFmtId="0" fontId="20" fillId="0" borderId="19" xfId="1" applyFont="1" applyBorder="1" applyAlignment="1" applyProtection="1">
      <alignment horizontal="left" vertical="center"/>
      <protection locked="0"/>
    </xf>
    <xf numFmtId="0" fontId="40" fillId="0" borderId="25" xfId="1" applyFont="1" applyBorder="1" applyAlignment="1" applyProtection="1">
      <alignment horizontal="left" vertical="center"/>
    </xf>
    <xf numFmtId="0" fontId="2" fillId="0" borderId="15" xfId="1" applyFont="1" applyBorder="1" applyAlignment="1" applyProtection="1">
      <alignment vertical="center"/>
    </xf>
    <xf numFmtId="0" fontId="2" fillId="0" borderId="4" xfId="1" applyFont="1" applyBorder="1" applyAlignment="1" applyProtection="1">
      <alignment vertical="center"/>
    </xf>
    <xf numFmtId="0" fontId="40" fillId="0" borderId="18" xfId="1" applyFont="1" applyBorder="1" applyAlignment="1" applyProtection="1">
      <alignment horizontal="center"/>
    </xf>
    <xf numFmtId="0" fontId="6" fillId="0" borderId="18" xfId="1" applyBorder="1" applyAlignment="1" applyProtection="1">
      <alignment horizontal="center"/>
    </xf>
    <xf numFmtId="0" fontId="2" fillId="0" borderId="15" xfId="1" applyFont="1" applyBorder="1" applyAlignment="1" applyProtection="1"/>
    <xf numFmtId="0" fontId="2" fillId="0" borderId="4" xfId="1" applyFont="1" applyBorder="1" applyAlignment="1" applyProtection="1"/>
    <xf numFmtId="0" fontId="40" fillId="0" borderId="25" xfId="1" applyFont="1" applyBorder="1" applyAlignment="1" applyProtection="1">
      <alignment vertical="center"/>
    </xf>
    <xf numFmtId="0" fontId="20" fillId="0" borderId="6" xfId="1" applyFont="1" applyBorder="1" applyAlignment="1" applyProtection="1">
      <alignment vertical="top" wrapText="1"/>
      <protection locked="0"/>
    </xf>
    <xf numFmtId="0" fontId="20" fillId="0" borderId="0" xfId="1" applyFont="1" applyBorder="1" applyAlignment="1" applyProtection="1">
      <alignment vertical="top" wrapText="1"/>
      <protection locked="0"/>
    </xf>
    <xf numFmtId="0" fontId="20" fillId="0" borderId="14" xfId="1" applyFont="1" applyBorder="1" applyAlignment="1" applyProtection="1">
      <alignment vertical="top" wrapText="1"/>
      <protection locked="0"/>
    </xf>
    <xf numFmtId="0" fontId="20" fillId="0" borderId="17" xfId="1" applyFont="1" applyBorder="1" applyAlignment="1" applyProtection="1">
      <alignment vertical="top" wrapText="1"/>
      <protection locked="0"/>
    </xf>
    <xf numFmtId="0" fontId="20" fillId="0" borderId="18" xfId="1" applyFont="1" applyBorder="1" applyAlignment="1" applyProtection="1">
      <alignment vertical="top" wrapText="1"/>
      <protection locked="0"/>
    </xf>
    <xf numFmtId="0" fontId="20" fillId="0" borderId="19" xfId="1" applyFont="1" applyBorder="1" applyAlignment="1" applyProtection="1">
      <alignment vertical="top" wrapText="1"/>
      <protection locked="0"/>
    </xf>
    <xf numFmtId="0" fontId="6" fillId="0" borderId="15" xfId="1" applyBorder="1" applyAlignment="1" applyProtection="1">
      <alignment vertical="center"/>
    </xf>
    <xf numFmtId="0" fontId="6" fillId="0" borderId="4" xfId="1" applyBorder="1" applyAlignment="1" applyProtection="1">
      <alignment vertical="center"/>
    </xf>
    <xf numFmtId="0" fontId="20" fillId="0" borderId="44" xfId="1" applyFont="1" applyBorder="1" applyAlignment="1" applyProtection="1">
      <alignment horizontal="center" vertical="top" wrapText="1"/>
      <protection locked="0"/>
    </xf>
    <xf numFmtId="0" fontId="20" fillId="0" borderId="45" xfId="1" applyFont="1" applyBorder="1" applyAlignment="1" applyProtection="1">
      <alignment horizontal="center" vertical="top" wrapText="1"/>
      <protection locked="0"/>
    </xf>
    <xf numFmtId="0" fontId="20" fillId="0" borderId="86" xfId="1" applyFont="1" applyBorder="1" applyAlignment="1" applyProtection="1">
      <alignment horizontal="center" vertical="top" wrapText="1"/>
      <protection locked="0"/>
    </xf>
    <xf numFmtId="0" fontId="20" fillId="0" borderId="59" xfId="1" applyFont="1" applyBorder="1" applyAlignment="1" applyProtection="1">
      <alignment horizontal="center" vertical="top" wrapText="1"/>
      <protection locked="0"/>
    </xf>
    <xf numFmtId="0" fontId="20" fillId="0" borderId="60" xfId="1" applyFont="1" applyBorder="1" applyAlignment="1" applyProtection="1">
      <alignment horizontal="center" vertical="top" wrapText="1"/>
      <protection locked="0"/>
    </xf>
    <xf numFmtId="0" fontId="20" fillId="0" borderId="87" xfId="1" applyFont="1" applyBorder="1" applyAlignment="1" applyProtection="1">
      <alignment horizontal="center" vertical="top" wrapText="1"/>
      <protection locked="0"/>
    </xf>
    <xf numFmtId="0" fontId="20" fillId="0" borderId="88" xfId="1" applyFont="1" applyBorder="1" applyAlignment="1" applyProtection="1">
      <alignment horizontal="center" vertical="top" wrapText="1"/>
      <protection locked="0"/>
    </xf>
    <xf numFmtId="0" fontId="20" fillId="0" borderId="89" xfId="1" applyFont="1" applyBorder="1" applyAlignment="1" applyProtection="1">
      <alignment horizontal="center" vertical="top" wrapText="1"/>
      <protection locked="0"/>
    </xf>
    <xf numFmtId="0" fontId="20" fillId="0" borderId="90" xfId="1" applyFont="1" applyBorder="1" applyAlignment="1" applyProtection="1">
      <alignment horizontal="center" vertical="top" wrapText="1"/>
      <protection locked="0"/>
    </xf>
    <xf numFmtId="0" fontId="20" fillId="0" borderId="91" xfId="1" applyFont="1" applyBorder="1" applyAlignment="1" applyProtection="1">
      <alignment horizontal="center" vertical="top" wrapText="1"/>
      <protection locked="0"/>
    </xf>
    <xf numFmtId="0" fontId="20" fillId="0" borderId="84" xfId="1" applyFont="1" applyBorder="1" applyAlignment="1" applyProtection="1">
      <alignment horizontal="center" vertical="top" wrapText="1"/>
      <protection locked="0"/>
    </xf>
    <xf numFmtId="0" fontId="20" fillId="0" borderId="81" xfId="1" applyFont="1" applyBorder="1" applyAlignment="1" applyProtection="1">
      <alignment horizontal="center" vertical="top" wrapText="1"/>
      <protection locked="0"/>
    </xf>
    <xf numFmtId="0" fontId="20" fillId="0" borderId="82" xfId="1" applyFont="1" applyBorder="1" applyAlignment="1" applyProtection="1">
      <alignment horizontal="center" vertical="top" wrapText="1"/>
      <protection locked="0"/>
    </xf>
    <xf numFmtId="0" fontId="9" fillId="0" borderId="59" xfId="1" applyFont="1" applyBorder="1" applyAlignment="1" applyProtection="1">
      <alignment horizontal="center" vertical="center"/>
    </xf>
    <xf numFmtId="0" fontId="9" fillId="0" borderId="60" xfId="1" applyFont="1" applyBorder="1" applyAlignment="1" applyProtection="1">
      <alignment horizontal="center" vertical="center"/>
    </xf>
    <xf numFmtId="0" fontId="9" fillId="0" borderId="80" xfId="1" applyFont="1" applyBorder="1" applyAlignment="1" applyProtection="1">
      <alignment horizontal="center" vertical="center"/>
    </xf>
    <xf numFmtId="0" fontId="44" fillId="0" borderId="6" xfId="1" applyFont="1" applyBorder="1" applyAlignment="1" applyProtection="1">
      <alignment vertical="center"/>
    </xf>
    <xf numFmtId="0" fontId="6" fillId="0" borderId="0" xfId="1" applyBorder="1" applyAlignment="1" applyProtection="1"/>
    <xf numFmtId="0" fontId="6" fillId="0" borderId="14" xfId="1" applyBorder="1" applyAlignment="1" applyProtection="1"/>
    <xf numFmtId="0" fontId="7" fillId="0" borderId="6" xfId="1" applyFont="1" applyBorder="1" applyAlignment="1" applyProtection="1">
      <alignment vertical="center"/>
    </xf>
    <xf numFmtId="0" fontId="6" fillId="0" borderId="0" xfId="1" applyBorder="1" applyAlignment="1" applyProtection="1">
      <alignment vertical="center"/>
    </xf>
    <xf numFmtId="0" fontId="6" fillId="0" borderId="14" xfId="1" applyBorder="1" applyAlignment="1" applyProtection="1">
      <alignment vertical="center"/>
    </xf>
    <xf numFmtId="0" fontId="7" fillId="0" borderId="17" xfId="1" applyFont="1" applyBorder="1" applyAlignment="1" applyProtection="1">
      <alignment vertical="center"/>
    </xf>
    <xf numFmtId="0" fontId="6" fillId="0" borderId="18" xfId="1" applyBorder="1" applyAlignment="1" applyProtection="1">
      <alignment vertical="center"/>
    </xf>
    <xf numFmtId="0" fontId="6" fillId="0" borderId="19" xfId="1" applyBorder="1" applyAlignment="1" applyProtection="1">
      <alignment vertical="center"/>
    </xf>
    <xf numFmtId="0" fontId="40" fillId="0" borderId="6" xfId="1" applyFont="1" applyBorder="1" applyAlignment="1" applyProtection="1">
      <alignment vertical="center"/>
    </xf>
    <xf numFmtId="0" fontId="40" fillId="0" borderId="0" xfId="1" applyFont="1" applyBorder="1" applyAlignment="1" applyProtection="1"/>
    <xf numFmtId="0" fontId="40" fillId="0" borderId="14" xfId="1" applyFont="1" applyBorder="1" applyAlignment="1" applyProtection="1"/>
    <xf numFmtId="0" fontId="9" fillId="0" borderId="61" xfId="1" applyFont="1" applyBorder="1" applyAlignment="1" applyProtection="1">
      <alignment horizontal="center" vertical="center"/>
    </xf>
    <xf numFmtId="0" fontId="9" fillId="0" borderId="62" xfId="1" applyFont="1" applyBorder="1" applyAlignment="1" applyProtection="1">
      <alignment horizontal="center" vertical="center"/>
    </xf>
    <xf numFmtId="0" fontId="9" fillId="0" borderId="83" xfId="1" applyFont="1" applyBorder="1" applyAlignment="1" applyProtection="1">
      <alignment horizontal="center" vertical="center"/>
    </xf>
    <xf numFmtId="0" fontId="9" fillId="0" borderId="45" xfId="1" applyFont="1" applyBorder="1" applyAlignment="1" applyProtection="1">
      <alignment horizontal="center" vertical="center"/>
    </xf>
    <xf numFmtId="0" fontId="9" fillId="0" borderId="84" xfId="1" applyFont="1" applyBorder="1" applyAlignment="1" applyProtection="1">
      <alignment horizontal="center" vertical="center"/>
    </xf>
    <xf numFmtId="0" fontId="20" fillId="0" borderId="85" xfId="1" applyFont="1" applyBorder="1" applyAlignment="1" applyProtection="1">
      <alignment horizontal="center" vertical="top" wrapText="1"/>
      <protection locked="0"/>
    </xf>
    <xf numFmtId="0" fontId="20" fillId="0" borderId="80" xfId="1" applyFont="1" applyBorder="1" applyAlignment="1" applyProtection="1">
      <alignment horizontal="center" vertical="top" wrapText="1"/>
      <protection locked="0"/>
    </xf>
    <xf numFmtId="0" fontId="20" fillId="0" borderId="59" xfId="1" applyFont="1" applyBorder="1" applyAlignment="1" applyProtection="1">
      <alignment horizontal="left" vertical="center" indent="1"/>
      <protection locked="0"/>
    </xf>
    <xf numFmtId="0" fontId="20" fillId="0" borderId="60" xfId="1" applyFont="1" applyBorder="1" applyAlignment="1" applyProtection="1">
      <alignment horizontal="left" vertical="center" indent="1"/>
      <protection locked="0"/>
    </xf>
    <xf numFmtId="0" fontId="20" fillId="0" borderId="80" xfId="1" applyFont="1" applyBorder="1" applyAlignment="1" applyProtection="1">
      <alignment horizontal="left" vertical="center" indent="1"/>
      <protection locked="0"/>
    </xf>
    <xf numFmtId="0" fontId="20" fillId="0" borderId="61" xfId="1" applyFont="1" applyBorder="1" applyAlignment="1" applyProtection="1">
      <alignment horizontal="left" vertical="center" indent="1"/>
      <protection locked="0"/>
    </xf>
    <xf numFmtId="0" fontId="20" fillId="0" borderId="62" xfId="1" applyFont="1" applyBorder="1" applyAlignment="1" applyProtection="1">
      <alignment horizontal="left" vertical="center" indent="1"/>
      <protection locked="0"/>
    </xf>
    <xf numFmtId="0" fontId="20" fillId="0" borderId="83" xfId="1" applyFont="1" applyBorder="1" applyAlignment="1" applyProtection="1">
      <alignment horizontal="left" vertical="center" indent="1"/>
      <protection locked="0"/>
    </xf>
    <xf numFmtId="0" fontId="20" fillId="0" borderId="61" xfId="1" applyFont="1" applyBorder="1" applyAlignment="1" applyProtection="1">
      <alignment horizontal="center" vertical="center"/>
      <protection locked="0"/>
    </xf>
    <xf numFmtId="0" fontId="20" fillId="0" borderId="83" xfId="1" applyFont="1" applyBorder="1" applyAlignment="1" applyProtection="1">
      <alignment horizontal="center" vertical="center"/>
      <protection locked="0"/>
    </xf>
    <xf numFmtId="0" fontId="20" fillId="0" borderId="44" xfId="1" applyFont="1" applyBorder="1" applyAlignment="1" applyProtection="1">
      <alignment horizontal="left" vertical="center" indent="1"/>
      <protection locked="0"/>
    </xf>
    <xf numFmtId="0" fontId="20" fillId="0" borderId="45" xfId="1" applyFont="1" applyBorder="1" applyAlignment="1" applyProtection="1">
      <alignment horizontal="left" vertical="center" indent="1"/>
      <protection locked="0"/>
    </xf>
    <xf numFmtId="14" fontId="20" fillId="0" borderId="45" xfId="1" applyNumberFormat="1" applyFont="1" applyBorder="1" applyAlignment="1" applyProtection="1">
      <alignment horizontal="left" vertical="center" indent="1"/>
      <protection locked="0"/>
    </xf>
    <xf numFmtId="0" fontId="20" fillId="0" borderId="84" xfId="1" applyFont="1" applyBorder="1" applyAlignment="1" applyProtection="1">
      <alignment horizontal="left" vertical="center" indent="1"/>
      <protection locked="0"/>
    </xf>
    <xf numFmtId="0" fontId="20" fillId="0" borderId="95" xfId="1" applyFont="1" applyBorder="1" applyAlignment="1" applyProtection="1">
      <alignment horizontal="left" vertical="center"/>
      <protection locked="0"/>
    </xf>
    <xf numFmtId="0" fontId="20" fillId="0" borderId="62" xfId="1" applyFont="1" applyBorder="1" applyAlignment="1" applyProtection="1">
      <alignment horizontal="left" vertical="center"/>
      <protection locked="0"/>
    </xf>
    <xf numFmtId="0" fontId="20" fillId="0" borderId="83" xfId="1" applyFont="1" applyBorder="1" applyAlignment="1" applyProtection="1">
      <alignment horizontal="left" vertical="center"/>
      <protection locked="0"/>
    </xf>
    <xf numFmtId="0" fontId="20" fillId="0" borderId="62" xfId="1" applyFont="1" applyBorder="1" applyAlignment="1" applyProtection="1">
      <alignment horizontal="center" vertical="center"/>
      <protection locked="0"/>
    </xf>
    <xf numFmtId="0" fontId="20" fillId="0" borderId="59" xfId="1" applyFont="1" applyBorder="1" applyAlignment="1" applyProtection="1">
      <alignment horizontal="center" vertical="center"/>
      <protection locked="0"/>
    </xf>
    <xf numFmtId="0" fontId="20" fillId="0" borderId="80" xfId="1" applyFont="1" applyBorder="1" applyAlignment="1" applyProtection="1">
      <alignment horizontal="center" vertical="center"/>
      <protection locked="0"/>
    </xf>
    <xf numFmtId="0" fontId="20" fillId="0" borderId="85" xfId="1" applyFont="1" applyBorder="1" applyAlignment="1" applyProtection="1">
      <alignment horizontal="center" vertical="center"/>
      <protection locked="0"/>
    </xf>
    <xf numFmtId="0" fontId="20" fillId="0" borderId="60" xfId="1" applyFont="1" applyBorder="1" applyAlignment="1" applyProtection="1">
      <alignment horizontal="center" vertical="center"/>
      <protection locked="0"/>
    </xf>
    <xf numFmtId="0" fontId="7" fillId="0" borderId="17" xfId="1" applyFont="1" applyBorder="1" applyAlignment="1" applyProtection="1">
      <alignment horizontal="left" vertical="center"/>
    </xf>
    <xf numFmtId="0" fontId="7" fillId="0" borderId="18" xfId="1" applyFont="1" applyBorder="1" applyAlignment="1" applyProtection="1">
      <alignment horizontal="left" vertical="center"/>
    </xf>
    <xf numFmtId="0" fontId="6" fillId="0" borderId="13" xfId="1" applyBorder="1" applyAlignment="1" applyProtection="1">
      <alignment horizontal="left" vertical="center"/>
    </xf>
    <xf numFmtId="0" fontId="6" fillId="0" borderId="42" xfId="1" applyBorder="1" applyAlignment="1" applyProtection="1">
      <alignment horizontal="left" vertical="center"/>
    </xf>
    <xf numFmtId="0" fontId="6" fillId="0" borderId="63" xfId="1" applyBorder="1" applyAlignment="1" applyProtection="1">
      <alignment horizontal="left" vertical="center"/>
    </xf>
    <xf numFmtId="0" fontId="40" fillId="0" borderId="22" xfId="1" applyFont="1" applyBorder="1" applyAlignment="1" applyProtection="1">
      <alignment horizontal="left" vertical="center"/>
    </xf>
    <xf numFmtId="0" fontId="40" fillId="0" borderId="20" xfId="1" applyFont="1" applyBorder="1" applyAlignment="1" applyProtection="1">
      <alignment horizontal="left" vertical="center"/>
    </xf>
    <xf numFmtId="0" fontId="40" fillId="0" borderId="3" xfId="1" applyFont="1" applyBorder="1" applyAlignment="1" applyProtection="1">
      <alignment horizontal="left" vertical="center"/>
    </xf>
    <xf numFmtId="0" fontId="20" fillId="0" borderId="91" xfId="1" applyFont="1" applyBorder="1" applyAlignment="1" applyProtection="1">
      <alignment horizontal="center" vertical="center"/>
      <protection locked="0"/>
    </xf>
    <xf numFmtId="0" fontId="20" fillId="0" borderId="45" xfId="1" applyFont="1" applyBorder="1" applyAlignment="1" applyProtection="1">
      <alignment horizontal="center" vertical="center"/>
      <protection locked="0"/>
    </xf>
    <xf numFmtId="0" fontId="20" fillId="0" borderId="84" xfId="1" applyFont="1" applyBorder="1" applyAlignment="1" applyProtection="1">
      <alignment horizontal="center" vertical="center"/>
      <protection locked="0"/>
    </xf>
    <xf numFmtId="0" fontId="20" fillId="0" borderId="58" xfId="1" applyFont="1" applyBorder="1" applyAlignment="1" applyProtection="1">
      <alignment horizontal="left" vertical="center"/>
      <protection locked="0"/>
    </xf>
    <xf numFmtId="0" fontId="20" fillId="0" borderId="47" xfId="1" applyFont="1" applyBorder="1" applyAlignment="1" applyProtection="1">
      <alignment horizontal="left" vertical="center"/>
      <protection locked="0"/>
    </xf>
    <xf numFmtId="0" fontId="20" fillId="0" borderId="94" xfId="1" applyFont="1" applyBorder="1" applyAlignment="1" applyProtection="1">
      <alignment horizontal="left" vertical="center"/>
      <protection locked="0"/>
    </xf>
    <xf numFmtId="0" fontId="20" fillId="0" borderId="87" xfId="1" applyFont="1" applyBorder="1" applyAlignment="1" applyProtection="1">
      <alignment horizontal="left" vertical="center" indent="1"/>
      <protection locked="0"/>
    </xf>
    <xf numFmtId="0" fontId="20" fillId="0" borderId="93" xfId="1" applyFont="1" applyBorder="1" applyAlignment="1" applyProtection="1">
      <alignment horizontal="left" vertical="center" indent="1"/>
      <protection locked="0"/>
    </xf>
    <xf numFmtId="0" fontId="6" fillId="0" borderId="20" xfId="1" applyBorder="1" applyAlignment="1" applyProtection="1">
      <alignment horizontal="center" vertical="center"/>
    </xf>
    <xf numFmtId="0" fontId="6" fillId="0" borderId="3" xfId="1" applyBorder="1" applyAlignment="1" applyProtection="1">
      <alignment horizontal="center" vertical="center"/>
    </xf>
    <xf numFmtId="0" fontId="6" fillId="0" borderId="23" xfId="1" applyBorder="1" applyAlignment="1" applyProtection="1">
      <alignment horizontal="center" vertical="center"/>
    </xf>
    <xf numFmtId="0" fontId="20" fillId="0" borderId="58" xfId="1" applyFont="1" applyBorder="1" applyAlignment="1" applyProtection="1">
      <alignment horizontal="left" vertical="center" indent="1"/>
      <protection locked="0"/>
    </xf>
    <xf numFmtId="0" fontId="20" fillId="0" borderId="47" xfId="1" applyFont="1" applyBorder="1" applyAlignment="1" applyProtection="1">
      <alignment horizontal="left" vertical="center" indent="1"/>
      <protection locked="0"/>
    </xf>
    <xf numFmtId="0" fontId="20" fillId="0" borderId="92" xfId="1" applyFont="1" applyBorder="1" applyAlignment="1" applyProtection="1">
      <alignment horizontal="left" vertical="center" indent="1"/>
      <protection locked="0"/>
    </xf>
    <xf numFmtId="0" fontId="20" fillId="0" borderId="24" xfId="1" applyFont="1" applyBorder="1" applyAlignment="1" applyProtection="1">
      <alignment horizontal="left" vertical="center"/>
    </xf>
    <xf numFmtId="0" fontId="20" fillId="0" borderId="20" xfId="1" applyFont="1" applyBorder="1" applyAlignment="1" applyProtection="1">
      <alignment horizontal="left" vertical="center"/>
    </xf>
    <xf numFmtId="0" fontId="40" fillId="0" borderId="25" xfId="1" applyFont="1" applyBorder="1" applyAlignment="1">
      <alignment horizontal="center" wrapText="1"/>
    </xf>
    <xf numFmtId="0" fontId="8" fillId="0" borderId="4" xfId="1" applyFont="1" applyBorder="1" applyAlignment="1">
      <alignment horizontal="center" wrapText="1"/>
    </xf>
    <xf numFmtId="0" fontId="8" fillId="0" borderId="6" xfId="1" applyFont="1" applyBorder="1" applyAlignment="1">
      <alignment horizontal="center" wrapText="1"/>
    </xf>
    <xf numFmtId="0" fontId="8" fillId="0" borderId="14" xfId="1" applyFont="1" applyBorder="1" applyAlignment="1">
      <alignment horizontal="center" wrapText="1"/>
    </xf>
    <xf numFmtId="0" fontId="8" fillId="0" borderId="17" xfId="1" applyFont="1" applyBorder="1" applyAlignment="1">
      <alignment horizontal="center" wrapText="1"/>
    </xf>
    <xf numFmtId="0" fontId="8" fillId="0" borderId="19" xfId="1" applyFont="1" applyBorder="1" applyAlignment="1">
      <alignment horizontal="center" wrapText="1"/>
    </xf>
    <xf numFmtId="0" fontId="8" fillId="0" borderId="21" xfId="1" applyFont="1" applyBorder="1" applyAlignment="1">
      <alignment vertical="center" wrapText="1"/>
    </xf>
    <xf numFmtId="0" fontId="8" fillId="0" borderId="69" xfId="1" applyFont="1" applyBorder="1" applyAlignment="1">
      <alignment vertical="center" wrapText="1"/>
    </xf>
    <xf numFmtId="0" fontId="8" fillId="0" borderId="5" xfId="1" applyFont="1" applyBorder="1" applyAlignment="1">
      <alignment vertical="center" wrapText="1"/>
    </xf>
    <xf numFmtId="0" fontId="8" fillId="0" borderId="21" xfId="1" applyFont="1" applyBorder="1" applyAlignment="1">
      <alignment vertical="top" wrapText="1"/>
    </xf>
    <xf numFmtId="0" fontId="8" fillId="0" borderId="69" xfId="1" applyFont="1" applyBorder="1" applyAlignment="1">
      <alignment vertical="top" wrapText="1"/>
    </xf>
    <xf numFmtId="0" fontId="8" fillId="0" borderId="5" xfId="1" applyFont="1" applyBorder="1" applyAlignment="1">
      <alignment vertical="top" wrapText="1"/>
    </xf>
    <xf numFmtId="0" fontId="8" fillId="0" borderId="21" xfId="1" applyFont="1" applyBorder="1" applyAlignment="1">
      <alignment horizontal="left" vertical="top" wrapText="1"/>
    </xf>
    <xf numFmtId="0" fontId="8" fillId="0" borderId="69" xfId="1" applyFont="1" applyBorder="1" applyAlignment="1">
      <alignment horizontal="left" vertical="top" wrapText="1"/>
    </xf>
    <xf numFmtId="0" fontId="8" fillId="0" borderId="5" xfId="1" applyFont="1" applyBorder="1" applyAlignment="1">
      <alignment horizontal="left" vertical="top" wrapText="1"/>
    </xf>
    <xf numFmtId="0" fontId="45" fillId="0" borderId="69" xfId="1" applyFont="1" applyBorder="1" applyAlignment="1" applyProtection="1">
      <alignment horizontal="center" vertical="center" wrapText="1"/>
    </xf>
    <xf numFmtId="0" fontId="6" fillId="0" borderId="69" xfId="1" applyBorder="1" applyAlignment="1">
      <alignment vertical="top" wrapText="1"/>
    </xf>
    <xf numFmtId="0" fontId="6" fillId="0" borderId="5" xfId="1" applyBorder="1" applyAlignment="1">
      <alignment vertical="top" wrapText="1"/>
    </xf>
    <xf numFmtId="0" fontId="8" fillId="0" borderId="21" xfId="1" applyFont="1" applyBorder="1" applyAlignment="1">
      <alignment horizontal="center" vertical="center" wrapText="1"/>
    </xf>
    <xf numFmtId="0" fontId="8" fillId="0" borderId="69" xfId="1" applyFont="1" applyBorder="1" applyAlignment="1">
      <alignment horizontal="center" vertical="center" wrapText="1"/>
    </xf>
    <xf numFmtId="0" fontId="8" fillId="0" borderId="5" xfId="1" applyFont="1" applyBorder="1" applyAlignment="1">
      <alignment horizontal="center" vertical="center" wrapText="1"/>
    </xf>
    <xf numFmtId="0" fontId="6" fillId="0" borderId="25" xfId="1" applyBorder="1" applyAlignment="1">
      <alignment horizontal="left" vertical="top" wrapText="1"/>
    </xf>
    <xf numFmtId="0" fontId="6" fillId="0" borderId="15" xfId="1" applyBorder="1" applyAlignment="1">
      <alignment horizontal="left" vertical="top" wrapText="1"/>
    </xf>
    <xf numFmtId="0" fontId="6" fillId="0" borderId="4" xfId="1" applyBorder="1" applyAlignment="1">
      <alignment horizontal="left" vertical="top" wrapText="1"/>
    </xf>
    <xf numFmtId="0" fontId="6" fillId="0" borderId="6" xfId="1" applyBorder="1" applyAlignment="1">
      <alignment horizontal="left" vertical="top" wrapText="1"/>
    </xf>
    <xf numFmtId="0" fontId="6" fillId="0" borderId="0" xfId="1" applyBorder="1" applyAlignment="1">
      <alignment horizontal="left" vertical="top" wrapText="1"/>
    </xf>
    <xf numFmtId="0" fontId="6" fillId="0" borderId="14" xfId="1" applyBorder="1" applyAlignment="1">
      <alignment horizontal="left" vertical="top" wrapText="1"/>
    </xf>
    <xf numFmtId="0" fontId="6" fillId="0" borderId="17" xfId="1" applyBorder="1" applyAlignment="1">
      <alignment horizontal="left" vertical="top" wrapText="1"/>
    </xf>
    <xf numFmtId="0" fontId="6" fillId="0" borderId="18" xfId="1" applyBorder="1" applyAlignment="1">
      <alignment horizontal="left" vertical="top" wrapText="1"/>
    </xf>
    <xf numFmtId="0" fontId="6" fillId="0" borderId="19" xfId="1" applyBorder="1" applyAlignment="1">
      <alignment horizontal="left" vertical="top" wrapText="1"/>
    </xf>
    <xf numFmtId="15" fontId="6" fillId="4" borderId="31" xfId="2" quotePrefix="1" applyNumberFormat="1" applyFill="1" applyBorder="1" applyAlignment="1">
      <alignment horizontal="left"/>
    </xf>
    <xf numFmtId="15" fontId="6" fillId="4" borderId="31" xfId="2" applyNumberFormat="1" applyFill="1" applyBorder="1" applyAlignment="1">
      <alignment horizontal="left"/>
    </xf>
  </cellXfs>
  <cellStyles count="3">
    <cellStyle name="Standard" xfId="0" builtinId="0"/>
    <cellStyle name="Standard_Choltal Bauen" xfId="1"/>
    <cellStyle name="Standard_Vorlage_Anzeichnungsprotokoll (2)" xfId="2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checked="Checked" lockText="1" noThreeD="1"/>
</file>

<file path=xl/ctrlProps/ctrlProp14.xml><?xml version="1.0" encoding="utf-8"?>
<formControlPr xmlns="http://schemas.microsoft.com/office/spreadsheetml/2009/9/main" objectType="CheckBox" checked="Checked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Drop" dropLines="15" dropStyle="combo" dx="22" fmlaLink="Naturgefahr!$A$1" fmlaRange="Naturgefahr!$A$2:$H$17" noThreeD="1" sel="9" val="0"/>
</file>

<file path=xl/ctrlProps/ctrlProp9.xml><?xml version="1.0" encoding="utf-8"?>
<formControlPr xmlns="http://schemas.microsoft.com/office/spreadsheetml/2009/9/main" objectType="Drop" dropLines="50" dropStyle="combo" dx="22" fmlaLink="Minimalprofil!$A$1" fmlaRange="Minimalprofil!$A$2:$H$107" noThreeD="1" sel="37" val="36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200025</xdr:colOff>
      <xdr:row>25</xdr:row>
      <xdr:rowOff>114300</xdr:rowOff>
    </xdr:from>
    <xdr:to>
      <xdr:col>20</xdr:col>
      <xdr:colOff>390525</xdr:colOff>
      <xdr:row>30</xdr:row>
      <xdr:rowOff>142875</xdr:rowOff>
    </xdr:to>
    <xdr:sp macro="" textlink="">
      <xdr:nvSpPr>
        <xdr:cNvPr id="45448" name="Line 1"/>
        <xdr:cNvSpPr>
          <a:spLocks noChangeShapeType="1"/>
        </xdr:cNvSpPr>
      </xdr:nvSpPr>
      <xdr:spPr bwMode="auto">
        <a:xfrm>
          <a:off x="6153150" y="4943475"/>
          <a:ext cx="1800225" cy="8858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3</xdr:row>
          <xdr:rowOff>0</xdr:rowOff>
        </xdr:from>
        <xdr:to>
          <xdr:col>2</xdr:col>
          <xdr:colOff>76200</xdr:colOff>
          <xdr:row>3</xdr:row>
          <xdr:rowOff>219075</xdr:rowOff>
        </xdr:to>
        <xdr:sp macro="" textlink="">
          <xdr:nvSpPr>
            <xdr:cNvPr id="45058" name="Check Box 2" hidden="1">
              <a:extLst>
                <a:ext uri="{63B3BB69-23CF-44E3-9099-C40C66FF867C}">
                  <a14:compatExt spid="_x0000_s450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Form 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533400</xdr:colOff>
          <xdr:row>3</xdr:row>
          <xdr:rowOff>9525</xdr:rowOff>
        </xdr:from>
        <xdr:to>
          <xdr:col>3</xdr:col>
          <xdr:colOff>390525</xdr:colOff>
          <xdr:row>3</xdr:row>
          <xdr:rowOff>228600</xdr:rowOff>
        </xdr:to>
        <xdr:sp macro="" textlink="">
          <xdr:nvSpPr>
            <xdr:cNvPr id="45059" name="Check Box 3" hidden="1">
              <a:extLst>
                <a:ext uri="{63B3BB69-23CF-44E3-9099-C40C66FF867C}">
                  <a14:compatExt spid="_x0000_s450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Form 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</xdr:colOff>
          <xdr:row>3</xdr:row>
          <xdr:rowOff>0</xdr:rowOff>
        </xdr:from>
        <xdr:to>
          <xdr:col>5</xdr:col>
          <xdr:colOff>552450</xdr:colOff>
          <xdr:row>3</xdr:row>
          <xdr:rowOff>219075</xdr:rowOff>
        </xdr:to>
        <xdr:sp macro="" textlink="">
          <xdr:nvSpPr>
            <xdr:cNvPr id="45060" name="Check Box 4" hidden="1">
              <a:extLst>
                <a:ext uri="{63B3BB69-23CF-44E3-9099-C40C66FF867C}">
                  <a14:compatExt spid="_x0000_s450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Form 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3</xdr:row>
          <xdr:rowOff>0</xdr:rowOff>
        </xdr:from>
        <xdr:to>
          <xdr:col>8</xdr:col>
          <xdr:colOff>85725</xdr:colOff>
          <xdr:row>3</xdr:row>
          <xdr:rowOff>219075</xdr:rowOff>
        </xdr:to>
        <xdr:sp macro="" textlink="">
          <xdr:nvSpPr>
            <xdr:cNvPr id="45061" name="Check Box 5" hidden="1">
              <a:extLst>
                <a:ext uri="{63B3BB69-23CF-44E3-9099-C40C66FF867C}">
                  <a14:compatExt spid="_x0000_s450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Form 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</xdr:colOff>
          <xdr:row>3</xdr:row>
          <xdr:rowOff>0</xdr:rowOff>
        </xdr:from>
        <xdr:to>
          <xdr:col>12</xdr:col>
          <xdr:colOff>76200</xdr:colOff>
          <xdr:row>3</xdr:row>
          <xdr:rowOff>219075</xdr:rowOff>
        </xdr:to>
        <xdr:sp macro="" textlink="">
          <xdr:nvSpPr>
            <xdr:cNvPr id="45062" name="Check Box 6" hidden="1">
              <a:extLst>
                <a:ext uri="{63B3BB69-23CF-44E3-9099-C40C66FF867C}">
                  <a14:compatExt spid="_x0000_s450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Plan 1:5'000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95250</xdr:colOff>
          <xdr:row>3</xdr:row>
          <xdr:rowOff>9525</xdr:rowOff>
        </xdr:from>
        <xdr:to>
          <xdr:col>16</xdr:col>
          <xdr:colOff>333375</xdr:colOff>
          <xdr:row>3</xdr:row>
          <xdr:rowOff>228600</xdr:rowOff>
        </xdr:to>
        <xdr:sp macro="" textlink="">
          <xdr:nvSpPr>
            <xdr:cNvPr id="45063" name="Check Box 7" hidden="1">
              <a:extLst>
                <a:ext uri="{63B3BB69-23CF-44E3-9099-C40C66FF867C}">
                  <a14:compatExt spid="_x0000_s450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Fotoprotokoll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38100</xdr:colOff>
          <xdr:row>3</xdr:row>
          <xdr:rowOff>9525</xdr:rowOff>
        </xdr:from>
        <xdr:to>
          <xdr:col>19</xdr:col>
          <xdr:colOff>228600</xdr:colOff>
          <xdr:row>3</xdr:row>
          <xdr:rowOff>228600</xdr:rowOff>
        </xdr:to>
        <xdr:sp macro="" textlink="">
          <xdr:nvSpPr>
            <xdr:cNvPr id="45064" name="Check Box 8" hidden="1">
              <a:extLst>
                <a:ext uri="{63B3BB69-23CF-44E3-9099-C40C66FF867C}">
                  <a14:compatExt spid="_x0000_s450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Andere:</a:t>
              </a:r>
            </a:p>
          </xdr:txBody>
        </xdr:sp>
        <xdr:clientData/>
      </xdr:twoCellAnchor>
    </mc:Choice>
    <mc:Fallback/>
  </mc:AlternateContent>
  <xdr:twoCellAnchor editAs="oneCell">
    <xdr:from>
      <xdr:col>20</xdr:col>
      <xdr:colOff>333375</xdr:colOff>
      <xdr:row>27</xdr:row>
      <xdr:rowOff>38100</xdr:rowOff>
    </xdr:from>
    <xdr:to>
      <xdr:col>20</xdr:col>
      <xdr:colOff>523875</xdr:colOff>
      <xdr:row>31</xdr:row>
      <xdr:rowOff>28575</xdr:rowOff>
    </xdr:to>
    <xdr:pic>
      <xdr:nvPicPr>
        <xdr:cNvPr id="45449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96225" y="5210175"/>
          <a:ext cx="19050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16</xdr:col>
      <xdr:colOff>133350</xdr:colOff>
      <xdr:row>23</xdr:row>
      <xdr:rowOff>104775</xdr:rowOff>
    </xdr:from>
    <xdr:to>
      <xdr:col>16</xdr:col>
      <xdr:colOff>352425</xdr:colOff>
      <xdr:row>26</xdr:row>
      <xdr:rowOff>114300</xdr:rowOff>
    </xdr:to>
    <xdr:pic>
      <xdr:nvPicPr>
        <xdr:cNvPr id="45450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34125" y="4448175"/>
          <a:ext cx="21907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1</xdr:col>
      <xdr:colOff>9525</xdr:colOff>
      <xdr:row>7</xdr:row>
      <xdr:rowOff>161925</xdr:rowOff>
    </xdr:from>
    <xdr:to>
      <xdr:col>9</xdr:col>
      <xdr:colOff>142875</xdr:colOff>
      <xdr:row>31</xdr:row>
      <xdr:rowOff>66675</xdr:rowOff>
    </xdr:to>
    <xdr:sp macro="" textlink="">
      <xdr:nvSpPr>
        <xdr:cNvPr id="45451" name="Freeform 11"/>
        <xdr:cNvSpPr>
          <a:spLocks/>
        </xdr:cNvSpPr>
      </xdr:nvSpPr>
      <xdr:spPr bwMode="auto">
        <a:xfrm>
          <a:off x="781050" y="1638300"/>
          <a:ext cx="3895725" cy="4286250"/>
        </a:xfrm>
        <a:custGeom>
          <a:avLst/>
          <a:gdLst>
            <a:gd name="T0" fmla="*/ 0 w 386"/>
            <a:gd name="T1" fmla="*/ 4276725 h 450"/>
            <a:gd name="T2" fmla="*/ 454165 w 386"/>
            <a:gd name="T3" fmla="*/ 3295650 h 450"/>
            <a:gd name="T4" fmla="*/ 706479 w 386"/>
            <a:gd name="T5" fmla="*/ 419100 h 450"/>
            <a:gd name="T6" fmla="*/ 3784707 w 386"/>
            <a:gd name="T7" fmla="*/ 0 h 450"/>
            <a:gd name="T8" fmla="*/ 3895725 w 386"/>
            <a:gd name="T9" fmla="*/ 2247900 h 450"/>
            <a:gd name="T10" fmla="*/ 3209431 w 386"/>
            <a:gd name="T11" fmla="*/ 3705225 h 450"/>
            <a:gd name="T12" fmla="*/ 3138784 w 386"/>
            <a:gd name="T13" fmla="*/ 4286250 h 450"/>
            <a:gd name="T14" fmla="*/ 0 w 386"/>
            <a:gd name="T15" fmla="*/ 4276725 h 450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60000 65536"/>
            <a:gd name="T22" fmla="*/ 0 60000 65536"/>
            <a:gd name="T23" fmla="*/ 0 60000 65536"/>
          </a:gdLst>
          <a:ahLst/>
          <a:cxnLst>
            <a:cxn ang="T16">
              <a:pos x="T0" y="T1"/>
            </a:cxn>
            <a:cxn ang="T17">
              <a:pos x="T2" y="T3"/>
            </a:cxn>
            <a:cxn ang="T18">
              <a:pos x="T4" y="T5"/>
            </a:cxn>
            <a:cxn ang="T19">
              <a:pos x="T6" y="T7"/>
            </a:cxn>
            <a:cxn ang="T20">
              <a:pos x="T8" y="T9"/>
            </a:cxn>
            <a:cxn ang="T21">
              <a:pos x="T10" y="T11"/>
            </a:cxn>
            <a:cxn ang="T22">
              <a:pos x="T12" y="T13"/>
            </a:cxn>
            <a:cxn ang="T23">
              <a:pos x="T14" y="T15"/>
            </a:cxn>
          </a:cxnLst>
          <a:rect l="0" t="0" r="r" b="b"/>
          <a:pathLst>
            <a:path w="386" h="450">
              <a:moveTo>
                <a:pt x="0" y="449"/>
              </a:moveTo>
              <a:lnTo>
                <a:pt x="45" y="346"/>
              </a:lnTo>
              <a:lnTo>
                <a:pt x="70" y="44"/>
              </a:lnTo>
              <a:lnTo>
                <a:pt x="375" y="0"/>
              </a:lnTo>
              <a:lnTo>
                <a:pt x="386" y="236"/>
              </a:lnTo>
              <a:lnTo>
                <a:pt x="318" y="389"/>
              </a:lnTo>
              <a:lnTo>
                <a:pt x="311" y="450"/>
              </a:lnTo>
              <a:lnTo>
                <a:pt x="0" y="449"/>
              </a:lnTo>
              <a:close/>
            </a:path>
          </a:pathLst>
        </a:cu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0</xdr:col>
      <xdr:colOff>752475</xdr:colOff>
      <xdr:row>31</xdr:row>
      <xdr:rowOff>0</xdr:rowOff>
    </xdr:from>
    <xdr:to>
      <xdr:col>1</xdr:col>
      <xdr:colOff>57150</xdr:colOff>
      <xdr:row>31</xdr:row>
      <xdr:rowOff>76200</xdr:rowOff>
    </xdr:to>
    <xdr:sp macro="" textlink="">
      <xdr:nvSpPr>
        <xdr:cNvPr id="45452" name="Oval 12"/>
        <xdr:cNvSpPr>
          <a:spLocks noChangeArrowheads="1"/>
        </xdr:cNvSpPr>
      </xdr:nvSpPr>
      <xdr:spPr bwMode="auto">
        <a:xfrm>
          <a:off x="752475" y="5857875"/>
          <a:ext cx="76200" cy="762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6600" mc:Ignorable="a14" a14:legacySpreadsheetColorIndex="5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2</xdr:col>
      <xdr:colOff>228600</xdr:colOff>
      <xdr:row>10</xdr:row>
      <xdr:rowOff>28575</xdr:rowOff>
    </xdr:from>
    <xdr:to>
      <xdr:col>2</xdr:col>
      <xdr:colOff>304800</xdr:colOff>
      <xdr:row>10</xdr:row>
      <xdr:rowOff>104775</xdr:rowOff>
    </xdr:to>
    <xdr:sp macro="" textlink="">
      <xdr:nvSpPr>
        <xdr:cNvPr id="45453" name="Oval 13"/>
        <xdr:cNvSpPr>
          <a:spLocks noChangeArrowheads="1"/>
        </xdr:cNvSpPr>
      </xdr:nvSpPr>
      <xdr:spPr bwMode="auto">
        <a:xfrm>
          <a:off x="1447800" y="2019300"/>
          <a:ext cx="76200" cy="762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6600" mc:Ignorable="a14" a14:legacySpreadsheetColorIndex="5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8</xdr:col>
      <xdr:colOff>361950</xdr:colOff>
      <xdr:row>7</xdr:row>
      <xdr:rowOff>133350</xdr:rowOff>
    </xdr:from>
    <xdr:to>
      <xdr:col>9</xdr:col>
      <xdr:colOff>57150</xdr:colOff>
      <xdr:row>8</xdr:row>
      <xdr:rowOff>38100</xdr:rowOff>
    </xdr:to>
    <xdr:sp macro="" textlink="">
      <xdr:nvSpPr>
        <xdr:cNvPr id="45454" name="Oval 14"/>
        <xdr:cNvSpPr>
          <a:spLocks noChangeArrowheads="1"/>
        </xdr:cNvSpPr>
      </xdr:nvSpPr>
      <xdr:spPr bwMode="auto">
        <a:xfrm>
          <a:off x="4514850" y="1609725"/>
          <a:ext cx="76200" cy="762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6600" mc:Ignorable="a14" a14:legacySpreadsheetColorIndex="5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6</xdr:col>
      <xdr:colOff>476250</xdr:colOff>
      <xdr:row>31</xdr:row>
      <xdr:rowOff>28575</xdr:rowOff>
    </xdr:from>
    <xdr:to>
      <xdr:col>7</xdr:col>
      <xdr:colOff>19050</xdr:colOff>
      <xdr:row>31</xdr:row>
      <xdr:rowOff>104775</xdr:rowOff>
    </xdr:to>
    <xdr:sp macro="" textlink="">
      <xdr:nvSpPr>
        <xdr:cNvPr id="45455" name="Oval 15"/>
        <xdr:cNvSpPr>
          <a:spLocks noChangeArrowheads="1"/>
        </xdr:cNvSpPr>
      </xdr:nvSpPr>
      <xdr:spPr bwMode="auto">
        <a:xfrm>
          <a:off x="3867150" y="5886450"/>
          <a:ext cx="76200" cy="762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6600" mc:Ignorable="a14" a14:legacySpreadsheetColorIndex="5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0</xdr:col>
      <xdr:colOff>304800</xdr:colOff>
      <xdr:row>11</xdr:row>
      <xdr:rowOff>152400</xdr:rowOff>
    </xdr:from>
    <xdr:to>
      <xdr:col>2</xdr:col>
      <xdr:colOff>19050</xdr:colOff>
      <xdr:row>33</xdr:row>
      <xdr:rowOff>28575</xdr:rowOff>
    </xdr:to>
    <xdr:sp macro="" textlink="">
      <xdr:nvSpPr>
        <xdr:cNvPr id="45456" name="Freeform 16"/>
        <xdr:cNvSpPr>
          <a:spLocks/>
        </xdr:cNvSpPr>
      </xdr:nvSpPr>
      <xdr:spPr bwMode="auto">
        <a:xfrm>
          <a:off x="304800" y="2314575"/>
          <a:ext cx="933450" cy="3914775"/>
        </a:xfrm>
        <a:custGeom>
          <a:avLst/>
          <a:gdLst>
            <a:gd name="T0" fmla="*/ 57150 w 98"/>
            <a:gd name="T1" fmla="*/ 495300 h 411"/>
            <a:gd name="T2" fmla="*/ 238125 w 98"/>
            <a:gd name="T3" fmla="*/ 257175 h 411"/>
            <a:gd name="T4" fmla="*/ 838200 w 98"/>
            <a:gd name="T5" fmla="*/ 247650 h 411"/>
            <a:gd name="T6" fmla="*/ 819150 w 98"/>
            <a:gd name="T7" fmla="*/ 1743075 h 411"/>
            <a:gd name="T8" fmla="*/ 771525 w 98"/>
            <a:gd name="T9" fmla="*/ 2314575 h 411"/>
            <a:gd name="T10" fmla="*/ 0 w 98"/>
            <a:gd name="T11" fmla="*/ 3914775 h 411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0" t="0" r="r" b="b"/>
          <a:pathLst>
            <a:path w="98" h="411">
              <a:moveTo>
                <a:pt x="6" y="52"/>
              </a:moveTo>
              <a:cubicBezTo>
                <a:pt x="8" y="41"/>
                <a:pt x="11" y="31"/>
                <a:pt x="25" y="27"/>
              </a:cubicBezTo>
              <a:cubicBezTo>
                <a:pt x="39" y="23"/>
                <a:pt x="78" y="0"/>
                <a:pt x="88" y="26"/>
              </a:cubicBezTo>
              <a:cubicBezTo>
                <a:pt x="98" y="52"/>
                <a:pt x="87" y="147"/>
                <a:pt x="86" y="183"/>
              </a:cubicBezTo>
              <a:cubicBezTo>
                <a:pt x="85" y="219"/>
                <a:pt x="95" y="205"/>
                <a:pt x="81" y="243"/>
              </a:cubicBezTo>
              <a:cubicBezTo>
                <a:pt x="67" y="281"/>
                <a:pt x="33" y="346"/>
                <a:pt x="0" y="411"/>
              </a:cubicBez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99CC00" mc:Ignorable="a14" a14:legacySpreadsheetColorIndex="5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0</xdr:col>
      <xdr:colOff>200025</xdr:colOff>
      <xdr:row>12</xdr:row>
      <xdr:rowOff>0</xdr:rowOff>
    </xdr:from>
    <xdr:to>
      <xdr:col>0</xdr:col>
      <xdr:colOff>742950</xdr:colOff>
      <xdr:row>12</xdr:row>
      <xdr:rowOff>142875</xdr:rowOff>
    </xdr:to>
    <xdr:sp macro="" textlink="">
      <xdr:nvSpPr>
        <xdr:cNvPr id="45073" name="Text Box 61"/>
        <xdr:cNvSpPr txBox="1">
          <a:spLocks noChangeArrowheads="1"/>
        </xdr:cNvSpPr>
      </xdr:nvSpPr>
      <xdr:spPr bwMode="auto">
        <a:xfrm>
          <a:off x="200025" y="2333625"/>
          <a:ext cx="5429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xmlns:mc="http://schemas.openxmlformats.org/markup-compatibility/2006" val="99CC00" mc:Ignorable="a14" a14:legacySpreadsheetColorIndex="5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 upright="1"/>
        <a:lstStyle/>
        <a:p>
          <a:pPr algn="r" rtl="0">
            <a:defRPr sz="1000"/>
          </a:pPr>
          <a:r>
            <a:rPr lang="de-CH" sz="800" b="0" i="0" u="none" strike="noStrike" baseline="0">
              <a:solidFill>
                <a:srgbClr val="99CC00"/>
              </a:solidFill>
              <a:latin typeface="Arial"/>
              <a:cs typeface="Arial"/>
            </a:rPr>
            <a:t> Waldrand</a:t>
          </a:r>
        </a:p>
      </xdr:txBody>
    </xdr:sp>
    <xdr:clientData/>
  </xdr:twoCellAnchor>
  <xdr:twoCellAnchor>
    <xdr:from>
      <xdr:col>0</xdr:col>
      <xdr:colOff>238125</xdr:colOff>
      <xdr:row>19</xdr:row>
      <xdr:rowOff>95250</xdr:rowOff>
    </xdr:from>
    <xdr:to>
      <xdr:col>1</xdr:col>
      <xdr:colOff>9525</xdr:colOff>
      <xdr:row>20</xdr:row>
      <xdr:rowOff>66675</xdr:rowOff>
    </xdr:to>
    <xdr:sp macro="" textlink="">
      <xdr:nvSpPr>
        <xdr:cNvPr id="45074" name="Text Box 61"/>
        <xdr:cNvSpPr txBox="1">
          <a:spLocks noChangeArrowheads="1"/>
        </xdr:cNvSpPr>
      </xdr:nvSpPr>
      <xdr:spPr bwMode="auto">
        <a:xfrm>
          <a:off x="238125" y="3629025"/>
          <a:ext cx="5429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xmlns:mc="http://schemas.openxmlformats.org/markup-compatibility/2006" val="99CC00" mc:Ignorable="a14" a14:legacySpreadsheetColorIndex="5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 upright="1"/>
        <a:lstStyle/>
        <a:p>
          <a:pPr algn="r" rtl="0">
            <a:defRPr sz="1000"/>
          </a:pPr>
          <a:r>
            <a:rPr lang="de-CH" sz="800" b="0" i="0" u="none" strike="noStrike" baseline="0">
              <a:solidFill>
                <a:srgbClr val="99CC00"/>
              </a:solidFill>
              <a:latin typeface="Arial"/>
              <a:cs typeface="Arial"/>
            </a:rPr>
            <a:t> Wiese</a:t>
          </a:r>
        </a:p>
      </xdr:txBody>
    </xdr:sp>
    <xdr:clientData/>
  </xdr:twoCellAnchor>
  <xdr:twoCellAnchor>
    <xdr:from>
      <xdr:col>1</xdr:col>
      <xdr:colOff>85725</xdr:colOff>
      <xdr:row>33</xdr:row>
      <xdr:rowOff>19050</xdr:rowOff>
    </xdr:from>
    <xdr:to>
      <xdr:col>8</xdr:col>
      <xdr:colOff>47625</xdr:colOff>
      <xdr:row>34</xdr:row>
      <xdr:rowOff>133350</xdr:rowOff>
    </xdr:to>
    <xdr:sp macro="" textlink="">
      <xdr:nvSpPr>
        <xdr:cNvPr id="45459" name="Freeform 19"/>
        <xdr:cNvSpPr>
          <a:spLocks/>
        </xdr:cNvSpPr>
      </xdr:nvSpPr>
      <xdr:spPr bwMode="auto">
        <a:xfrm>
          <a:off x="857250" y="6219825"/>
          <a:ext cx="3343275" cy="285750"/>
        </a:xfrm>
        <a:custGeom>
          <a:avLst/>
          <a:gdLst>
            <a:gd name="T0" fmla="*/ 0 w 398"/>
            <a:gd name="T1" fmla="*/ 257175 h 50"/>
            <a:gd name="T2" fmla="*/ 344408 w 398"/>
            <a:gd name="T3" fmla="*/ 51435 h 50"/>
            <a:gd name="T4" fmla="*/ 1184427 w 398"/>
            <a:gd name="T5" fmla="*/ 11430 h 50"/>
            <a:gd name="T6" fmla="*/ 2536857 w 398"/>
            <a:gd name="T7" fmla="*/ 17145 h 50"/>
            <a:gd name="T8" fmla="*/ 3192072 w 398"/>
            <a:gd name="T9" fmla="*/ 125730 h 50"/>
            <a:gd name="T10" fmla="*/ 3343275 w 398"/>
            <a:gd name="T11" fmla="*/ 285750 h 50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0" t="0" r="r" b="b"/>
          <a:pathLst>
            <a:path w="398" h="50">
              <a:moveTo>
                <a:pt x="0" y="45"/>
              </a:moveTo>
              <a:cubicBezTo>
                <a:pt x="9" y="30"/>
                <a:pt x="18" y="16"/>
                <a:pt x="41" y="9"/>
              </a:cubicBezTo>
              <a:cubicBezTo>
                <a:pt x="64" y="2"/>
                <a:pt x="98" y="3"/>
                <a:pt x="141" y="2"/>
              </a:cubicBezTo>
              <a:cubicBezTo>
                <a:pt x="184" y="1"/>
                <a:pt x="262" y="0"/>
                <a:pt x="302" y="3"/>
              </a:cubicBezTo>
              <a:cubicBezTo>
                <a:pt x="342" y="6"/>
                <a:pt x="364" y="14"/>
                <a:pt x="380" y="22"/>
              </a:cubicBezTo>
              <a:cubicBezTo>
                <a:pt x="396" y="30"/>
                <a:pt x="397" y="40"/>
                <a:pt x="398" y="50"/>
              </a:cubicBez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8000" mc:Ignorable="a14" a14:legacySpreadsheetColorIndex="1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</xdr:col>
      <xdr:colOff>361950</xdr:colOff>
      <xdr:row>34</xdr:row>
      <xdr:rowOff>19050</xdr:rowOff>
    </xdr:from>
    <xdr:to>
      <xdr:col>2</xdr:col>
      <xdr:colOff>19050</xdr:colOff>
      <xdr:row>34</xdr:row>
      <xdr:rowOff>104775</xdr:rowOff>
    </xdr:to>
    <xdr:sp macro="" textlink="">
      <xdr:nvSpPr>
        <xdr:cNvPr id="45460" name="Line 20"/>
        <xdr:cNvSpPr>
          <a:spLocks noChangeShapeType="1"/>
        </xdr:cNvSpPr>
      </xdr:nvSpPr>
      <xdr:spPr bwMode="auto">
        <a:xfrm>
          <a:off x="1133475" y="6391275"/>
          <a:ext cx="104775" cy="857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8000" mc:Ignorable="a14" a14:legacySpreadsheetColorIndex="1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142875</xdr:colOff>
      <xdr:row>33</xdr:row>
      <xdr:rowOff>133350</xdr:rowOff>
    </xdr:from>
    <xdr:to>
      <xdr:col>2</xdr:col>
      <xdr:colOff>180975</xdr:colOff>
      <xdr:row>34</xdr:row>
      <xdr:rowOff>66675</xdr:rowOff>
    </xdr:to>
    <xdr:sp macro="" textlink="">
      <xdr:nvSpPr>
        <xdr:cNvPr id="45461" name="Line 21"/>
        <xdr:cNvSpPr>
          <a:spLocks noChangeShapeType="1"/>
        </xdr:cNvSpPr>
      </xdr:nvSpPr>
      <xdr:spPr bwMode="auto">
        <a:xfrm>
          <a:off x="1362075" y="6334125"/>
          <a:ext cx="38100" cy="1047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8000" mc:Ignorable="a14" a14:legacySpreadsheetColorIndex="1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476250</xdr:colOff>
      <xdr:row>33</xdr:row>
      <xdr:rowOff>104775</xdr:rowOff>
    </xdr:from>
    <xdr:to>
      <xdr:col>2</xdr:col>
      <xdr:colOff>476250</xdr:colOff>
      <xdr:row>34</xdr:row>
      <xdr:rowOff>47625</xdr:rowOff>
    </xdr:to>
    <xdr:sp macro="" textlink="">
      <xdr:nvSpPr>
        <xdr:cNvPr id="45462" name="Line 22"/>
        <xdr:cNvSpPr>
          <a:spLocks noChangeShapeType="1"/>
        </xdr:cNvSpPr>
      </xdr:nvSpPr>
      <xdr:spPr bwMode="auto">
        <a:xfrm>
          <a:off x="1695450" y="6305550"/>
          <a:ext cx="0" cy="1143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8000" mc:Ignorable="a14" a14:legacySpreadsheetColorIndex="1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400050</xdr:colOff>
      <xdr:row>33</xdr:row>
      <xdr:rowOff>95250</xdr:rowOff>
    </xdr:from>
    <xdr:to>
      <xdr:col>5</xdr:col>
      <xdr:colOff>161925</xdr:colOff>
      <xdr:row>34</xdr:row>
      <xdr:rowOff>76200</xdr:rowOff>
    </xdr:to>
    <xdr:sp macro="" textlink="">
      <xdr:nvSpPr>
        <xdr:cNvPr id="45079" name="Text Box 61"/>
        <xdr:cNvSpPr txBox="1">
          <a:spLocks noChangeArrowheads="1"/>
        </xdr:cNvSpPr>
      </xdr:nvSpPr>
      <xdr:spPr bwMode="auto">
        <a:xfrm>
          <a:off x="2266950" y="6296025"/>
          <a:ext cx="63817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0">
              <a:solidFill>
                <a:srgbClr xmlns:mc="http://schemas.openxmlformats.org/markup-compatibility/2006" val="99CC00" mc:Ignorable="a14" a14:legacySpreadsheetColorIndex="5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r>
            <a:rPr lang="de-CH" sz="800" b="0" i="0" u="none" strike="noStrike" baseline="0">
              <a:solidFill>
                <a:srgbClr val="008000"/>
              </a:solidFill>
              <a:latin typeface="Arial"/>
              <a:cs typeface="Arial"/>
            </a:rPr>
            <a:t>Rutschkante</a:t>
          </a:r>
        </a:p>
      </xdr:txBody>
    </xdr:sp>
    <xdr:clientData/>
  </xdr:twoCellAnchor>
  <xdr:twoCellAnchor>
    <xdr:from>
      <xdr:col>1</xdr:col>
      <xdr:colOff>9525</xdr:colOff>
      <xdr:row>31</xdr:row>
      <xdr:rowOff>161925</xdr:rowOff>
    </xdr:from>
    <xdr:to>
      <xdr:col>6</xdr:col>
      <xdr:colOff>514350</xdr:colOff>
      <xdr:row>31</xdr:row>
      <xdr:rowOff>161925</xdr:rowOff>
    </xdr:to>
    <xdr:sp macro="" textlink="">
      <xdr:nvSpPr>
        <xdr:cNvPr id="45464" name="Line 24"/>
        <xdr:cNvSpPr>
          <a:spLocks noChangeShapeType="1"/>
        </xdr:cNvSpPr>
      </xdr:nvSpPr>
      <xdr:spPr bwMode="auto">
        <a:xfrm>
          <a:off x="781050" y="6019800"/>
          <a:ext cx="31242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638175</xdr:colOff>
      <xdr:row>33</xdr:row>
      <xdr:rowOff>95250</xdr:rowOff>
    </xdr:from>
    <xdr:to>
      <xdr:col>2</xdr:col>
      <xdr:colOff>638175</xdr:colOff>
      <xdr:row>34</xdr:row>
      <xdr:rowOff>38100</xdr:rowOff>
    </xdr:to>
    <xdr:sp macro="" textlink="">
      <xdr:nvSpPr>
        <xdr:cNvPr id="45465" name="Line 25"/>
        <xdr:cNvSpPr>
          <a:spLocks noChangeShapeType="1"/>
        </xdr:cNvSpPr>
      </xdr:nvSpPr>
      <xdr:spPr bwMode="auto">
        <a:xfrm>
          <a:off x="1857375" y="6296025"/>
          <a:ext cx="0" cy="1143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8000" mc:Ignorable="a14" a14:legacySpreadsheetColorIndex="1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180975</xdr:colOff>
      <xdr:row>33</xdr:row>
      <xdr:rowOff>95250</xdr:rowOff>
    </xdr:from>
    <xdr:to>
      <xdr:col>3</xdr:col>
      <xdr:colOff>180975</xdr:colOff>
      <xdr:row>34</xdr:row>
      <xdr:rowOff>38100</xdr:rowOff>
    </xdr:to>
    <xdr:sp macro="" textlink="">
      <xdr:nvSpPr>
        <xdr:cNvPr id="45466" name="Line 26"/>
        <xdr:cNvSpPr>
          <a:spLocks noChangeShapeType="1"/>
        </xdr:cNvSpPr>
      </xdr:nvSpPr>
      <xdr:spPr bwMode="auto">
        <a:xfrm>
          <a:off x="2047875" y="6296025"/>
          <a:ext cx="0" cy="1143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8000" mc:Ignorable="a14" a14:legacySpreadsheetColorIndex="1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371475</xdr:colOff>
      <xdr:row>33</xdr:row>
      <xdr:rowOff>95250</xdr:rowOff>
    </xdr:from>
    <xdr:to>
      <xdr:col>3</xdr:col>
      <xdr:colOff>371475</xdr:colOff>
      <xdr:row>34</xdr:row>
      <xdr:rowOff>38100</xdr:rowOff>
    </xdr:to>
    <xdr:sp macro="" textlink="">
      <xdr:nvSpPr>
        <xdr:cNvPr id="45467" name="Line 27"/>
        <xdr:cNvSpPr>
          <a:spLocks noChangeShapeType="1"/>
        </xdr:cNvSpPr>
      </xdr:nvSpPr>
      <xdr:spPr bwMode="auto">
        <a:xfrm>
          <a:off x="2238375" y="6296025"/>
          <a:ext cx="0" cy="1143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8000" mc:Ignorable="a14" a14:legacySpreadsheetColorIndex="1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161925</xdr:colOff>
      <xdr:row>33</xdr:row>
      <xdr:rowOff>95250</xdr:rowOff>
    </xdr:from>
    <xdr:to>
      <xdr:col>5</xdr:col>
      <xdr:colOff>161925</xdr:colOff>
      <xdr:row>34</xdr:row>
      <xdr:rowOff>38100</xdr:rowOff>
    </xdr:to>
    <xdr:sp macro="" textlink="">
      <xdr:nvSpPr>
        <xdr:cNvPr id="45468" name="Line 28"/>
        <xdr:cNvSpPr>
          <a:spLocks noChangeShapeType="1"/>
        </xdr:cNvSpPr>
      </xdr:nvSpPr>
      <xdr:spPr bwMode="auto">
        <a:xfrm>
          <a:off x="2905125" y="6296025"/>
          <a:ext cx="0" cy="1143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8000" mc:Ignorable="a14" a14:legacySpreadsheetColorIndex="1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304800</xdr:colOff>
      <xdr:row>33</xdr:row>
      <xdr:rowOff>95250</xdr:rowOff>
    </xdr:from>
    <xdr:to>
      <xdr:col>5</xdr:col>
      <xdr:colOff>304800</xdr:colOff>
      <xdr:row>34</xdr:row>
      <xdr:rowOff>38100</xdr:rowOff>
    </xdr:to>
    <xdr:sp macro="" textlink="">
      <xdr:nvSpPr>
        <xdr:cNvPr id="45469" name="Line 29"/>
        <xdr:cNvSpPr>
          <a:spLocks noChangeShapeType="1"/>
        </xdr:cNvSpPr>
      </xdr:nvSpPr>
      <xdr:spPr bwMode="auto">
        <a:xfrm>
          <a:off x="3048000" y="6296025"/>
          <a:ext cx="0" cy="1143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8000" mc:Ignorable="a14" a14:legacySpreadsheetColorIndex="1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457200</xdr:colOff>
      <xdr:row>33</xdr:row>
      <xdr:rowOff>104775</xdr:rowOff>
    </xdr:from>
    <xdr:to>
      <xdr:col>5</xdr:col>
      <xdr:colOff>476250</xdr:colOff>
      <xdr:row>34</xdr:row>
      <xdr:rowOff>47625</xdr:rowOff>
    </xdr:to>
    <xdr:sp macro="" textlink="">
      <xdr:nvSpPr>
        <xdr:cNvPr id="45470" name="Line 30"/>
        <xdr:cNvSpPr>
          <a:spLocks noChangeShapeType="1"/>
        </xdr:cNvSpPr>
      </xdr:nvSpPr>
      <xdr:spPr bwMode="auto">
        <a:xfrm flipH="1">
          <a:off x="3200400" y="6305550"/>
          <a:ext cx="19050" cy="1143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8000" mc:Ignorable="a14" a14:legacySpreadsheetColorIndex="1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619125</xdr:colOff>
      <xdr:row>33</xdr:row>
      <xdr:rowOff>104775</xdr:rowOff>
    </xdr:from>
    <xdr:to>
      <xdr:col>5</xdr:col>
      <xdr:colOff>638175</xdr:colOff>
      <xdr:row>34</xdr:row>
      <xdr:rowOff>47625</xdr:rowOff>
    </xdr:to>
    <xdr:sp macro="" textlink="">
      <xdr:nvSpPr>
        <xdr:cNvPr id="45471" name="Line 31"/>
        <xdr:cNvSpPr>
          <a:spLocks noChangeShapeType="1"/>
        </xdr:cNvSpPr>
      </xdr:nvSpPr>
      <xdr:spPr bwMode="auto">
        <a:xfrm flipH="1">
          <a:off x="3362325" y="6305550"/>
          <a:ext cx="19050" cy="1143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8000" mc:Ignorable="a14" a14:legacySpreadsheetColorIndex="1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142875</xdr:colOff>
      <xdr:row>33</xdr:row>
      <xdr:rowOff>123825</xdr:rowOff>
    </xdr:from>
    <xdr:to>
      <xdr:col>6</xdr:col>
      <xdr:colOff>161925</xdr:colOff>
      <xdr:row>34</xdr:row>
      <xdr:rowOff>66675</xdr:rowOff>
    </xdr:to>
    <xdr:sp macro="" textlink="">
      <xdr:nvSpPr>
        <xdr:cNvPr id="45472" name="Line 32"/>
        <xdr:cNvSpPr>
          <a:spLocks noChangeShapeType="1"/>
        </xdr:cNvSpPr>
      </xdr:nvSpPr>
      <xdr:spPr bwMode="auto">
        <a:xfrm flipH="1">
          <a:off x="3533775" y="6324600"/>
          <a:ext cx="19050" cy="1143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8000" mc:Ignorable="a14" a14:legacySpreadsheetColorIndex="1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266700</xdr:colOff>
      <xdr:row>33</xdr:row>
      <xdr:rowOff>142875</xdr:rowOff>
    </xdr:from>
    <xdr:to>
      <xdr:col>6</xdr:col>
      <xdr:colOff>285750</xdr:colOff>
      <xdr:row>34</xdr:row>
      <xdr:rowOff>85725</xdr:rowOff>
    </xdr:to>
    <xdr:sp macro="" textlink="">
      <xdr:nvSpPr>
        <xdr:cNvPr id="45473" name="Line 33"/>
        <xdr:cNvSpPr>
          <a:spLocks noChangeShapeType="1"/>
        </xdr:cNvSpPr>
      </xdr:nvSpPr>
      <xdr:spPr bwMode="auto">
        <a:xfrm flipH="1">
          <a:off x="3657600" y="6343650"/>
          <a:ext cx="19050" cy="1143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8000" mc:Ignorable="a14" a14:legacySpreadsheetColorIndex="1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419100</xdr:colOff>
      <xdr:row>33</xdr:row>
      <xdr:rowOff>161925</xdr:rowOff>
    </xdr:from>
    <xdr:to>
      <xdr:col>6</xdr:col>
      <xdr:colOff>457200</xdr:colOff>
      <xdr:row>34</xdr:row>
      <xdr:rowOff>104775</xdr:rowOff>
    </xdr:to>
    <xdr:sp macro="" textlink="">
      <xdr:nvSpPr>
        <xdr:cNvPr id="45474" name="Line 34"/>
        <xdr:cNvSpPr>
          <a:spLocks noChangeShapeType="1"/>
        </xdr:cNvSpPr>
      </xdr:nvSpPr>
      <xdr:spPr bwMode="auto">
        <a:xfrm flipH="1">
          <a:off x="3810000" y="6362700"/>
          <a:ext cx="38100" cy="1143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8000" mc:Ignorable="a14" a14:legacySpreadsheetColorIndex="1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104775</xdr:colOff>
      <xdr:row>34</xdr:row>
      <xdr:rowOff>85725</xdr:rowOff>
    </xdr:from>
    <xdr:to>
      <xdr:col>7</xdr:col>
      <xdr:colOff>180975</xdr:colOff>
      <xdr:row>35</xdr:row>
      <xdr:rowOff>19050</xdr:rowOff>
    </xdr:to>
    <xdr:sp macro="" textlink="">
      <xdr:nvSpPr>
        <xdr:cNvPr id="45475" name="Line 35"/>
        <xdr:cNvSpPr>
          <a:spLocks noChangeShapeType="1"/>
        </xdr:cNvSpPr>
      </xdr:nvSpPr>
      <xdr:spPr bwMode="auto">
        <a:xfrm flipH="1">
          <a:off x="4029075" y="6457950"/>
          <a:ext cx="76200" cy="1047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8000" mc:Ignorable="a14" a14:legacySpreadsheetColorIndex="1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523875</xdr:colOff>
      <xdr:row>34</xdr:row>
      <xdr:rowOff>38100</xdr:rowOff>
    </xdr:from>
    <xdr:to>
      <xdr:col>7</xdr:col>
      <xdr:colOff>66675</xdr:colOff>
      <xdr:row>34</xdr:row>
      <xdr:rowOff>142875</xdr:rowOff>
    </xdr:to>
    <xdr:sp macro="" textlink="">
      <xdr:nvSpPr>
        <xdr:cNvPr id="45476" name="Line 36"/>
        <xdr:cNvSpPr>
          <a:spLocks noChangeShapeType="1"/>
        </xdr:cNvSpPr>
      </xdr:nvSpPr>
      <xdr:spPr bwMode="auto">
        <a:xfrm flipH="1">
          <a:off x="3914775" y="6410325"/>
          <a:ext cx="76200" cy="1047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8000" mc:Ignorable="a14" a14:legacySpreadsheetColorIndex="1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314325</xdr:colOff>
      <xdr:row>33</xdr:row>
      <xdr:rowOff>104775</xdr:rowOff>
    </xdr:from>
    <xdr:to>
      <xdr:col>2</xdr:col>
      <xdr:colOff>314325</xdr:colOff>
      <xdr:row>34</xdr:row>
      <xdr:rowOff>47625</xdr:rowOff>
    </xdr:to>
    <xdr:sp macro="" textlink="">
      <xdr:nvSpPr>
        <xdr:cNvPr id="45477" name="Line 37"/>
        <xdr:cNvSpPr>
          <a:spLocks noChangeShapeType="1"/>
        </xdr:cNvSpPr>
      </xdr:nvSpPr>
      <xdr:spPr bwMode="auto">
        <a:xfrm>
          <a:off x="1533525" y="6305550"/>
          <a:ext cx="0" cy="1143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8000" mc:Ignorable="a14" a14:legacySpreadsheetColorIndex="17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438150</xdr:colOff>
      <xdr:row>32</xdr:row>
      <xdr:rowOff>0</xdr:rowOff>
    </xdr:from>
    <xdr:to>
      <xdr:col>4</xdr:col>
      <xdr:colOff>219075</xdr:colOff>
      <xdr:row>32</xdr:row>
      <xdr:rowOff>142875</xdr:rowOff>
    </xdr:to>
    <xdr:sp macro="" textlink="">
      <xdr:nvSpPr>
        <xdr:cNvPr id="45094" name="Text Box 61"/>
        <xdr:cNvSpPr txBox="1">
          <a:spLocks noChangeArrowheads="1"/>
        </xdr:cNvSpPr>
      </xdr:nvSpPr>
      <xdr:spPr bwMode="auto">
        <a:xfrm>
          <a:off x="2305050" y="6029325"/>
          <a:ext cx="3619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xmlns:mc="http://schemas.openxmlformats.org/markup-compatibility/2006" val="99CC00" mc:Ignorable="a14" a14:legacySpreadsheetColorIndex="5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 upright="1"/>
        <a:lstStyle/>
        <a:p>
          <a:pPr algn="r" rtl="0">
            <a:defRPr sz="1000"/>
          </a:pPr>
          <a:r>
            <a:rPr lang="de-CH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41 m</a:t>
          </a:r>
        </a:p>
      </xdr:txBody>
    </xdr:sp>
    <xdr:clientData/>
  </xdr:twoCellAnchor>
  <xdr:twoCellAnchor>
    <xdr:from>
      <xdr:col>5</xdr:col>
      <xdr:colOff>590550</xdr:colOff>
      <xdr:row>26</xdr:row>
      <xdr:rowOff>142875</xdr:rowOff>
    </xdr:from>
    <xdr:to>
      <xdr:col>5</xdr:col>
      <xdr:colOff>600075</xdr:colOff>
      <xdr:row>28</xdr:row>
      <xdr:rowOff>152400</xdr:rowOff>
    </xdr:to>
    <xdr:sp macro="" textlink="">
      <xdr:nvSpPr>
        <xdr:cNvPr id="45479" name="Line 39"/>
        <xdr:cNvSpPr>
          <a:spLocks noChangeShapeType="1"/>
        </xdr:cNvSpPr>
      </xdr:nvSpPr>
      <xdr:spPr bwMode="auto">
        <a:xfrm flipH="1">
          <a:off x="3333750" y="5143500"/>
          <a:ext cx="9525" cy="3524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638175</xdr:colOff>
      <xdr:row>24</xdr:row>
      <xdr:rowOff>171450</xdr:rowOff>
    </xdr:from>
    <xdr:to>
      <xdr:col>6</xdr:col>
      <xdr:colOff>190500</xdr:colOff>
      <xdr:row>25</xdr:row>
      <xdr:rowOff>133350</xdr:rowOff>
    </xdr:to>
    <xdr:sp macro="" textlink="">
      <xdr:nvSpPr>
        <xdr:cNvPr id="45480" name="Line 40"/>
        <xdr:cNvSpPr>
          <a:spLocks noChangeShapeType="1"/>
        </xdr:cNvSpPr>
      </xdr:nvSpPr>
      <xdr:spPr bwMode="auto">
        <a:xfrm flipV="1">
          <a:off x="3381375" y="4686300"/>
          <a:ext cx="200025" cy="2762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381000</xdr:colOff>
      <xdr:row>24</xdr:row>
      <xdr:rowOff>114300</xdr:rowOff>
    </xdr:from>
    <xdr:to>
      <xdr:col>5</xdr:col>
      <xdr:colOff>552450</xdr:colOff>
      <xdr:row>25</xdr:row>
      <xdr:rowOff>123825</xdr:rowOff>
    </xdr:to>
    <xdr:sp macro="" textlink="">
      <xdr:nvSpPr>
        <xdr:cNvPr id="45481" name="Line 41"/>
        <xdr:cNvSpPr>
          <a:spLocks noChangeShapeType="1"/>
        </xdr:cNvSpPr>
      </xdr:nvSpPr>
      <xdr:spPr bwMode="auto">
        <a:xfrm flipH="1" flipV="1">
          <a:off x="3124200" y="4629150"/>
          <a:ext cx="171450" cy="3238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200025</xdr:colOff>
      <xdr:row>23</xdr:row>
      <xdr:rowOff>85725</xdr:rowOff>
    </xdr:from>
    <xdr:to>
      <xdr:col>5</xdr:col>
      <xdr:colOff>561975</xdr:colOff>
      <xdr:row>24</xdr:row>
      <xdr:rowOff>57150</xdr:rowOff>
    </xdr:to>
    <xdr:sp macro="" textlink="">
      <xdr:nvSpPr>
        <xdr:cNvPr id="45098" name="Text Box 61"/>
        <xdr:cNvSpPr txBox="1">
          <a:spLocks noChangeArrowheads="1"/>
        </xdr:cNvSpPr>
      </xdr:nvSpPr>
      <xdr:spPr bwMode="auto">
        <a:xfrm>
          <a:off x="2943225" y="4429125"/>
          <a:ext cx="3619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xmlns:mc="http://schemas.openxmlformats.org/markup-compatibility/2006" val="99CC00" mc:Ignorable="a14" a14:legacySpreadsheetColorIndex="5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 upright="1"/>
        <a:lstStyle/>
        <a:p>
          <a:pPr algn="r" rtl="0">
            <a:defRPr sz="1000"/>
          </a:pPr>
          <a:r>
            <a:rPr lang="de-CH" sz="800" b="0" i="0" u="none" strike="noStrike" baseline="0">
              <a:solidFill>
                <a:srgbClr val="FF0000"/>
              </a:solidFill>
              <a:latin typeface="Arial"/>
              <a:cs typeface="Arial"/>
            </a:rPr>
            <a:t>Foto 2</a:t>
          </a:r>
        </a:p>
      </xdr:txBody>
    </xdr:sp>
    <xdr:clientData/>
  </xdr:twoCellAnchor>
  <xdr:twoCellAnchor>
    <xdr:from>
      <xdr:col>5</xdr:col>
      <xdr:colOff>314325</xdr:colOff>
      <xdr:row>28</xdr:row>
      <xdr:rowOff>152400</xdr:rowOff>
    </xdr:from>
    <xdr:to>
      <xdr:col>6</xdr:col>
      <xdr:colOff>28575</xdr:colOff>
      <xdr:row>29</xdr:row>
      <xdr:rowOff>123825</xdr:rowOff>
    </xdr:to>
    <xdr:sp macro="" textlink="">
      <xdr:nvSpPr>
        <xdr:cNvPr id="45099" name="Text Box 61"/>
        <xdr:cNvSpPr txBox="1">
          <a:spLocks noChangeArrowheads="1"/>
        </xdr:cNvSpPr>
      </xdr:nvSpPr>
      <xdr:spPr bwMode="auto">
        <a:xfrm>
          <a:off x="3057525" y="5495925"/>
          <a:ext cx="3619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xmlns:mc="http://schemas.openxmlformats.org/markup-compatibility/2006" val="99CC00" mc:Ignorable="a14" a14:legacySpreadsheetColorIndex="5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 upright="1"/>
        <a:lstStyle/>
        <a:p>
          <a:pPr algn="r" rtl="0">
            <a:defRPr sz="1000"/>
          </a:pPr>
          <a:r>
            <a:rPr lang="de-CH" sz="800" b="0" i="0" u="none" strike="noStrike" baseline="0">
              <a:solidFill>
                <a:srgbClr val="FF0000"/>
              </a:solidFill>
              <a:latin typeface="Arial"/>
              <a:cs typeface="Arial"/>
            </a:rPr>
            <a:t>Foto 5</a:t>
          </a:r>
        </a:p>
      </xdr:txBody>
    </xdr:sp>
    <xdr:clientData/>
  </xdr:twoCellAnchor>
  <xdr:twoCellAnchor>
    <xdr:from>
      <xdr:col>6</xdr:col>
      <xdr:colOff>57150</xdr:colOff>
      <xdr:row>25</xdr:row>
      <xdr:rowOff>9525</xdr:rowOff>
    </xdr:from>
    <xdr:to>
      <xdr:col>6</xdr:col>
      <xdr:colOff>419100</xdr:colOff>
      <xdr:row>25</xdr:row>
      <xdr:rowOff>152400</xdr:rowOff>
    </xdr:to>
    <xdr:sp macro="" textlink="">
      <xdr:nvSpPr>
        <xdr:cNvPr id="45100" name="Text Box 61"/>
        <xdr:cNvSpPr txBox="1">
          <a:spLocks noChangeArrowheads="1"/>
        </xdr:cNvSpPr>
      </xdr:nvSpPr>
      <xdr:spPr bwMode="auto">
        <a:xfrm>
          <a:off x="3448050" y="4838700"/>
          <a:ext cx="3619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xmlns:mc="http://schemas.openxmlformats.org/markup-compatibility/2006" val="99CC00" mc:Ignorable="a14" a14:legacySpreadsheetColorIndex="5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 upright="1"/>
        <a:lstStyle/>
        <a:p>
          <a:pPr algn="r" rtl="0">
            <a:defRPr sz="1000"/>
          </a:pPr>
          <a:r>
            <a:rPr lang="de-CH" sz="800" b="0" i="0" u="none" strike="noStrike" baseline="0">
              <a:solidFill>
                <a:srgbClr val="FF0000"/>
              </a:solidFill>
              <a:latin typeface="Arial"/>
              <a:cs typeface="Arial"/>
            </a:rPr>
            <a:t>Foto 3</a:t>
          </a:r>
        </a:p>
      </xdr:txBody>
    </xdr:sp>
    <xdr:clientData/>
  </xdr:twoCellAnchor>
  <xdr:twoCellAnchor>
    <xdr:from>
      <xdr:col>2</xdr:col>
      <xdr:colOff>266700</xdr:colOff>
      <xdr:row>7</xdr:row>
      <xdr:rowOff>66675</xdr:rowOff>
    </xdr:from>
    <xdr:to>
      <xdr:col>9</xdr:col>
      <xdr:colOff>38100</xdr:colOff>
      <xdr:row>9</xdr:row>
      <xdr:rowOff>142875</xdr:rowOff>
    </xdr:to>
    <xdr:sp macro="" textlink="">
      <xdr:nvSpPr>
        <xdr:cNvPr id="45485" name="Line 45"/>
        <xdr:cNvSpPr>
          <a:spLocks noChangeShapeType="1"/>
        </xdr:cNvSpPr>
      </xdr:nvSpPr>
      <xdr:spPr bwMode="auto">
        <a:xfrm flipV="1">
          <a:off x="1485900" y="1543050"/>
          <a:ext cx="3086100" cy="4191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7</xdr:row>
      <xdr:rowOff>104775</xdr:rowOff>
    </xdr:from>
    <xdr:to>
      <xdr:col>5</xdr:col>
      <xdr:colOff>361950</xdr:colOff>
      <xdr:row>8</xdr:row>
      <xdr:rowOff>76200</xdr:rowOff>
    </xdr:to>
    <xdr:sp macro="" textlink="">
      <xdr:nvSpPr>
        <xdr:cNvPr id="45102" name="Text Box 61"/>
        <xdr:cNvSpPr txBox="1">
          <a:spLocks noChangeArrowheads="1"/>
        </xdr:cNvSpPr>
      </xdr:nvSpPr>
      <xdr:spPr bwMode="auto">
        <a:xfrm>
          <a:off x="2743200" y="1581150"/>
          <a:ext cx="3619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xmlns:mc="http://schemas.openxmlformats.org/markup-compatibility/2006" val="99CC00" mc:Ignorable="a14" a14:legacySpreadsheetColorIndex="5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 upright="1"/>
        <a:lstStyle/>
        <a:p>
          <a:pPr algn="r" rtl="0">
            <a:defRPr sz="1000"/>
          </a:pPr>
          <a:r>
            <a:rPr lang="de-CH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50 m</a:t>
          </a:r>
        </a:p>
      </xdr:txBody>
    </xdr:sp>
    <xdr:clientData/>
  </xdr:twoCellAnchor>
  <xdr:twoCellAnchor>
    <xdr:from>
      <xdr:col>9</xdr:col>
      <xdr:colOff>104775</xdr:colOff>
      <xdr:row>20</xdr:row>
      <xdr:rowOff>133350</xdr:rowOff>
    </xdr:from>
    <xdr:to>
      <xdr:col>10</xdr:col>
      <xdr:colOff>28575</xdr:colOff>
      <xdr:row>21</xdr:row>
      <xdr:rowOff>38100</xdr:rowOff>
    </xdr:to>
    <xdr:sp macro="" textlink="">
      <xdr:nvSpPr>
        <xdr:cNvPr id="45487" name="Oval 47"/>
        <xdr:cNvSpPr>
          <a:spLocks noChangeArrowheads="1"/>
        </xdr:cNvSpPr>
      </xdr:nvSpPr>
      <xdr:spPr bwMode="auto">
        <a:xfrm>
          <a:off x="4638675" y="3838575"/>
          <a:ext cx="76200" cy="762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6600" mc:Ignorable="a14" a14:legacySpreadsheetColorIndex="5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9</xdr:col>
      <xdr:colOff>114300</xdr:colOff>
      <xdr:row>7</xdr:row>
      <xdr:rowOff>142875</xdr:rowOff>
    </xdr:from>
    <xdr:to>
      <xdr:col>10</xdr:col>
      <xdr:colOff>76200</xdr:colOff>
      <xdr:row>20</xdr:row>
      <xdr:rowOff>161925</xdr:rowOff>
    </xdr:to>
    <xdr:sp macro="" textlink="">
      <xdr:nvSpPr>
        <xdr:cNvPr id="45488" name="Line 48"/>
        <xdr:cNvSpPr>
          <a:spLocks noChangeShapeType="1"/>
        </xdr:cNvSpPr>
      </xdr:nvSpPr>
      <xdr:spPr bwMode="auto">
        <a:xfrm flipH="1" flipV="1">
          <a:off x="4648200" y="1619250"/>
          <a:ext cx="114300" cy="22479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85725</xdr:colOff>
      <xdr:row>12</xdr:row>
      <xdr:rowOff>123825</xdr:rowOff>
    </xdr:from>
    <xdr:to>
      <xdr:col>10</xdr:col>
      <xdr:colOff>295275</xdr:colOff>
      <xdr:row>13</xdr:row>
      <xdr:rowOff>95250</xdr:rowOff>
    </xdr:to>
    <xdr:sp macro="" textlink="">
      <xdr:nvSpPr>
        <xdr:cNvPr id="45105" name="Text Box 61"/>
        <xdr:cNvSpPr txBox="1">
          <a:spLocks noChangeArrowheads="1"/>
        </xdr:cNvSpPr>
      </xdr:nvSpPr>
      <xdr:spPr bwMode="auto">
        <a:xfrm>
          <a:off x="4619625" y="2457450"/>
          <a:ext cx="3619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xmlns:mc="http://schemas.openxmlformats.org/markup-compatibility/2006" val="99CC00" mc:Ignorable="a14" a14:legacySpreadsheetColorIndex="5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 upright="1"/>
        <a:lstStyle/>
        <a:p>
          <a:pPr algn="r" rtl="0">
            <a:defRPr sz="1000"/>
          </a:pPr>
          <a:r>
            <a:rPr lang="de-CH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43 m</a:t>
          </a:r>
        </a:p>
      </xdr:txBody>
    </xdr:sp>
    <xdr:clientData/>
  </xdr:twoCellAnchor>
  <xdr:twoCellAnchor>
    <xdr:from>
      <xdr:col>7</xdr:col>
      <xdr:colOff>28575</xdr:colOff>
      <xdr:row>27</xdr:row>
      <xdr:rowOff>133350</xdr:rowOff>
    </xdr:from>
    <xdr:to>
      <xdr:col>7</xdr:col>
      <xdr:colOff>104775</xdr:colOff>
      <xdr:row>28</xdr:row>
      <xdr:rowOff>38100</xdr:rowOff>
    </xdr:to>
    <xdr:sp macro="" textlink="">
      <xdr:nvSpPr>
        <xdr:cNvPr id="45490" name="Oval 50"/>
        <xdr:cNvSpPr>
          <a:spLocks noChangeArrowheads="1"/>
        </xdr:cNvSpPr>
      </xdr:nvSpPr>
      <xdr:spPr bwMode="auto">
        <a:xfrm>
          <a:off x="3952875" y="5305425"/>
          <a:ext cx="76200" cy="762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6600" mc:Ignorable="a14" a14:legacySpreadsheetColorIndex="5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7</xdr:col>
      <xdr:colOff>152400</xdr:colOff>
      <xdr:row>21</xdr:row>
      <xdr:rowOff>28575</xdr:rowOff>
    </xdr:from>
    <xdr:to>
      <xdr:col>10</xdr:col>
      <xdr:colOff>66675</xdr:colOff>
      <xdr:row>28</xdr:row>
      <xdr:rowOff>9525</xdr:rowOff>
    </xdr:to>
    <xdr:sp macro="" textlink="">
      <xdr:nvSpPr>
        <xdr:cNvPr id="45491" name="Line 51"/>
        <xdr:cNvSpPr>
          <a:spLocks noChangeShapeType="1"/>
        </xdr:cNvSpPr>
      </xdr:nvSpPr>
      <xdr:spPr bwMode="auto">
        <a:xfrm flipV="1">
          <a:off x="4076700" y="3905250"/>
          <a:ext cx="676275" cy="14478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66675</xdr:colOff>
      <xdr:row>28</xdr:row>
      <xdr:rowOff>38100</xdr:rowOff>
    </xdr:from>
    <xdr:to>
      <xdr:col>7</xdr:col>
      <xdr:colOff>133350</xdr:colOff>
      <xdr:row>31</xdr:row>
      <xdr:rowOff>66675</xdr:rowOff>
    </xdr:to>
    <xdr:sp macro="" textlink="">
      <xdr:nvSpPr>
        <xdr:cNvPr id="45492" name="Line 52"/>
        <xdr:cNvSpPr>
          <a:spLocks noChangeShapeType="1"/>
        </xdr:cNvSpPr>
      </xdr:nvSpPr>
      <xdr:spPr bwMode="auto">
        <a:xfrm flipH="1">
          <a:off x="3990975" y="5381625"/>
          <a:ext cx="66675" cy="5429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485775</xdr:colOff>
      <xdr:row>29</xdr:row>
      <xdr:rowOff>66675</xdr:rowOff>
    </xdr:from>
    <xdr:to>
      <xdr:col>8</xdr:col>
      <xdr:colOff>85725</xdr:colOff>
      <xdr:row>30</xdr:row>
      <xdr:rowOff>38100</xdr:rowOff>
    </xdr:to>
    <xdr:sp macro="" textlink="">
      <xdr:nvSpPr>
        <xdr:cNvPr id="45109" name="Text Box 61"/>
        <xdr:cNvSpPr txBox="1">
          <a:spLocks noChangeArrowheads="1"/>
        </xdr:cNvSpPr>
      </xdr:nvSpPr>
      <xdr:spPr bwMode="auto">
        <a:xfrm>
          <a:off x="3876675" y="5581650"/>
          <a:ext cx="3619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xmlns:mc="http://schemas.openxmlformats.org/markup-compatibility/2006" val="99CC00" mc:Ignorable="a14" a14:legacySpreadsheetColorIndex="5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 upright="1"/>
        <a:lstStyle/>
        <a:p>
          <a:pPr algn="r" rtl="0">
            <a:defRPr sz="1000"/>
          </a:pPr>
          <a:r>
            <a:rPr lang="de-CH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8 m</a:t>
          </a:r>
        </a:p>
      </xdr:txBody>
    </xdr:sp>
    <xdr:clientData/>
  </xdr:twoCellAnchor>
  <xdr:twoCellAnchor>
    <xdr:from>
      <xdr:col>5</xdr:col>
      <xdr:colOff>542925</xdr:colOff>
      <xdr:row>26</xdr:row>
      <xdr:rowOff>0</xdr:rowOff>
    </xdr:from>
    <xdr:to>
      <xdr:col>6</xdr:col>
      <xdr:colOff>38100</xdr:colOff>
      <xdr:row>26</xdr:row>
      <xdr:rowOff>85725</xdr:rowOff>
    </xdr:to>
    <xdr:sp macro="" textlink="">
      <xdr:nvSpPr>
        <xdr:cNvPr id="45494" name="Freeform 54"/>
        <xdr:cNvSpPr>
          <a:spLocks/>
        </xdr:cNvSpPr>
      </xdr:nvSpPr>
      <xdr:spPr bwMode="auto">
        <a:xfrm>
          <a:off x="3286125" y="5000625"/>
          <a:ext cx="142875" cy="85725"/>
        </a:xfrm>
        <a:custGeom>
          <a:avLst/>
          <a:gdLst>
            <a:gd name="T0" fmla="*/ 21055 w 95"/>
            <a:gd name="T1" fmla="*/ 0 h 69"/>
            <a:gd name="T2" fmla="*/ 0 w 95"/>
            <a:gd name="T3" fmla="*/ 69574 h 69"/>
            <a:gd name="T4" fmla="*/ 55646 w 95"/>
            <a:gd name="T5" fmla="*/ 85725 h 69"/>
            <a:gd name="T6" fmla="*/ 135355 w 95"/>
            <a:gd name="T7" fmla="*/ 84483 h 69"/>
            <a:gd name="T8" fmla="*/ 142875 w 95"/>
            <a:gd name="T9" fmla="*/ 39757 h 69"/>
            <a:gd name="T10" fmla="*/ 100764 w 95"/>
            <a:gd name="T11" fmla="*/ 2485 h 69"/>
            <a:gd name="T12" fmla="*/ 21055 w 95"/>
            <a:gd name="T13" fmla="*/ 0 h 69"/>
            <a:gd name="T14" fmla="*/ 0 60000 65536"/>
            <a:gd name="T15" fmla="*/ 0 60000 65536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</a:gdLst>
          <a:ahLst/>
          <a:cxnLst>
            <a:cxn ang="T14">
              <a:pos x="T0" y="T1"/>
            </a:cxn>
            <a:cxn ang="T15">
              <a:pos x="T2" y="T3"/>
            </a:cxn>
            <a:cxn ang="T16">
              <a:pos x="T4" y="T5"/>
            </a:cxn>
            <a:cxn ang="T17">
              <a:pos x="T6" y="T7"/>
            </a:cxn>
            <a:cxn ang="T18">
              <a:pos x="T8" y="T9"/>
            </a:cxn>
            <a:cxn ang="T19">
              <a:pos x="T10" y="T11"/>
            </a:cxn>
            <a:cxn ang="T20">
              <a:pos x="T12" y="T13"/>
            </a:cxn>
          </a:cxnLst>
          <a:rect l="0" t="0" r="r" b="b"/>
          <a:pathLst>
            <a:path w="95" h="69">
              <a:moveTo>
                <a:pt x="14" y="0"/>
              </a:moveTo>
              <a:lnTo>
                <a:pt x="0" y="56"/>
              </a:lnTo>
              <a:lnTo>
                <a:pt x="37" y="69"/>
              </a:lnTo>
              <a:lnTo>
                <a:pt x="90" y="68"/>
              </a:lnTo>
              <a:lnTo>
                <a:pt x="95" y="32"/>
              </a:lnTo>
              <a:lnTo>
                <a:pt x="67" y="2"/>
              </a:lnTo>
              <a:lnTo>
                <a:pt x="14" y="0"/>
              </a:lnTo>
              <a:close/>
            </a:path>
          </a:pathLst>
        </a:cu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808080" mc:Ignorable="a14" a14:legacySpreadsheetColorIndex="23"/>
          </a:solidFill>
          <a:round/>
          <a:headEnd/>
          <a:tailEnd/>
        </a:ln>
      </xdr:spPr>
    </xdr:sp>
    <xdr:clientData/>
  </xdr:twoCellAnchor>
  <xdr:twoCellAnchor>
    <xdr:from>
      <xdr:col>5</xdr:col>
      <xdr:colOff>581025</xdr:colOff>
      <xdr:row>26</xdr:row>
      <xdr:rowOff>28575</xdr:rowOff>
    </xdr:from>
    <xdr:to>
      <xdr:col>6</xdr:col>
      <xdr:colOff>295275</xdr:colOff>
      <xdr:row>27</xdr:row>
      <xdr:rowOff>0</xdr:rowOff>
    </xdr:to>
    <xdr:sp macro="" textlink="">
      <xdr:nvSpPr>
        <xdr:cNvPr id="45111" name="Text Box 61"/>
        <xdr:cNvSpPr txBox="1">
          <a:spLocks noChangeArrowheads="1"/>
        </xdr:cNvSpPr>
      </xdr:nvSpPr>
      <xdr:spPr bwMode="auto">
        <a:xfrm>
          <a:off x="3324225" y="5029200"/>
          <a:ext cx="3619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xmlns:mc="http://schemas.openxmlformats.org/markup-compatibility/2006" val="99CC00" mc:Ignorable="a14" a14:legacySpreadsheetColorIndex="5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 upright="1"/>
        <a:lstStyle/>
        <a:p>
          <a:pPr algn="r" rtl="0">
            <a:defRPr sz="1000"/>
          </a:pPr>
          <a:r>
            <a:rPr lang="de-CH" sz="800" b="0" i="0" u="none" strike="noStrike" baseline="0">
              <a:solidFill>
                <a:srgbClr val="808080"/>
              </a:solidFill>
              <a:latin typeface="Arial"/>
              <a:cs typeface="Arial"/>
            </a:rPr>
            <a:t>Stein</a:t>
          </a:r>
        </a:p>
      </xdr:txBody>
    </xdr:sp>
    <xdr:clientData/>
  </xdr:twoCellAnchor>
  <xdr:twoCellAnchor>
    <xdr:from>
      <xdr:col>1</xdr:col>
      <xdr:colOff>428625</xdr:colOff>
      <xdr:row>25</xdr:row>
      <xdr:rowOff>57150</xdr:rowOff>
    </xdr:from>
    <xdr:to>
      <xdr:col>2</xdr:col>
      <xdr:colOff>57150</xdr:colOff>
      <xdr:row>25</xdr:row>
      <xdr:rowOff>133350</xdr:rowOff>
    </xdr:to>
    <xdr:sp macro="" textlink="">
      <xdr:nvSpPr>
        <xdr:cNvPr id="45496" name="Oval 56"/>
        <xdr:cNvSpPr>
          <a:spLocks noChangeArrowheads="1"/>
        </xdr:cNvSpPr>
      </xdr:nvSpPr>
      <xdr:spPr bwMode="auto">
        <a:xfrm>
          <a:off x="1200150" y="4886325"/>
          <a:ext cx="76200" cy="762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6600" mc:Ignorable="a14" a14:legacySpreadsheetColorIndex="5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0</xdr:col>
      <xdr:colOff>695325</xdr:colOff>
      <xdr:row>25</xdr:row>
      <xdr:rowOff>85725</xdr:rowOff>
    </xdr:from>
    <xdr:to>
      <xdr:col>1</xdr:col>
      <xdr:colOff>361950</xdr:colOff>
      <xdr:row>31</xdr:row>
      <xdr:rowOff>19050</xdr:rowOff>
    </xdr:to>
    <xdr:sp macro="" textlink="">
      <xdr:nvSpPr>
        <xdr:cNvPr id="45497" name="Line 57"/>
        <xdr:cNvSpPr>
          <a:spLocks noChangeShapeType="1"/>
        </xdr:cNvSpPr>
      </xdr:nvSpPr>
      <xdr:spPr bwMode="auto">
        <a:xfrm flipV="1">
          <a:off x="695325" y="4914900"/>
          <a:ext cx="438150" cy="9620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457200</xdr:colOff>
      <xdr:row>28</xdr:row>
      <xdr:rowOff>57150</xdr:rowOff>
    </xdr:from>
    <xdr:to>
      <xdr:col>1</xdr:col>
      <xdr:colOff>47625</xdr:colOff>
      <xdr:row>29</xdr:row>
      <xdr:rowOff>28575</xdr:rowOff>
    </xdr:to>
    <xdr:sp macro="" textlink="">
      <xdr:nvSpPr>
        <xdr:cNvPr id="45114" name="Text Box 61"/>
        <xdr:cNvSpPr txBox="1">
          <a:spLocks noChangeArrowheads="1"/>
        </xdr:cNvSpPr>
      </xdr:nvSpPr>
      <xdr:spPr bwMode="auto">
        <a:xfrm>
          <a:off x="457200" y="5400675"/>
          <a:ext cx="361950" cy="142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0">
              <a:solidFill>
                <a:srgbClr xmlns:mc="http://schemas.openxmlformats.org/markup-compatibility/2006" val="99CC00" mc:Ignorable="a14" a14:legacySpreadsheetColorIndex="5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 upright="1"/>
        <a:lstStyle/>
        <a:p>
          <a:pPr algn="r" rtl="0">
            <a:defRPr sz="1000"/>
          </a:pPr>
          <a:r>
            <a:rPr lang="de-CH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19 m</a:t>
          </a:r>
        </a:p>
      </xdr:txBody>
    </xdr:sp>
    <xdr:clientData/>
  </xdr:twoCellAnchor>
  <xdr:twoCellAnchor>
    <xdr:from>
      <xdr:col>1</xdr:col>
      <xdr:colOff>381000</xdr:colOff>
      <xdr:row>10</xdr:row>
      <xdr:rowOff>57150</xdr:rowOff>
    </xdr:from>
    <xdr:to>
      <xdr:col>2</xdr:col>
      <xdr:colOff>180975</xdr:colOff>
      <xdr:row>25</xdr:row>
      <xdr:rowOff>47625</xdr:rowOff>
    </xdr:to>
    <xdr:sp macro="" textlink="">
      <xdr:nvSpPr>
        <xdr:cNvPr id="45499" name="Line 59"/>
        <xdr:cNvSpPr>
          <a:spLocks noChangeShapeType="1"/>
        </xdr:cNvSpPr>
      </xdr:nvSpPr>
      <xdr:spPr bwMode="auto">
        <a:xfrm flipV="1">
          <a:off x="1152525" y="2047875"/>
          <a:ext cx="247650" cy="28289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114300</xdr:colOff>
      <xdr:row>17</xdr:row>
      <xdr:rowOff>66675</xdr:rowOff>
    </xdr:from>
    <xdr:to>
      <xdr:col>2</xdr:col>
      <xdr:colOff>28575</xdr:colOff>
      <xdr:row>18</xdr:row>
      <xdr:rowOff>38100</xdr:rowOff>
    </xdr:to>
    <xdr:sp macro="" textlink="">
      <xdr:nvSpPr>
        <xdr:cNvPr id="45116" name="Text Box 61"/>
        <xdr:cNvSpPr txBox="1">
          <a:spLocks noChangeArrowheads="1"/>
        </xdr:cNvSpPr>
      </xdr:nvSpPr>
      <xdr:spPr bwMode="auto">
        <a:xfrm>
          <a:off x="885825" y="3257550"/>
          <a:ext cx="361950" cy="142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0">
              <a:solidFill>
                <a:srgbClr xmlns:mc="http://schemas.openxmlformats.org/markup-compatibility/2006" val="99CC00" mc:Ignorable="a14" a14:legacySpreadsheetColorIndex="5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 upright="1"/>
        <a:lstStyle/>
        <a:p>
          <a:pPr algn="r" rtl="0">
            <a:defRPr sz="1000"/>
          </a:pPr>
          <a:r>
            <a:rPr lang="de-CH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50 m</a:t>
          </a:r>
        </a:p>
      </xdr:txBody>
    </xdr:sp>
    <xdr:clientData/>
  </xdr:twoCellAnchor>
  <xdr:twoCellAnchor>
    <xdr:from>
      <xdr:col>0</xdr:col>
      <xdr:colOff>476250</xdr:colOff>
      <xdr:row>5</xdr:row>
      <xdr:rowOff>171450</xdr:rowOff>
    </xdr:from>
    <xdr:to>
      <xdr:col>0</xdr:col>
      <xdr:colOff>476250</xdr:colOff>
      <xdr:row>8</xdr:row>
      <xdr:rowOff>123825</xdr:rowOff>
    </xdr:to>
    <xdr:sp macro="" textlink="">
      <xdr:nvSpPr>
        <xdr:cNvPr id="45501" name="Line 61"/>
        <xdr:cNvSpPr>
          <a:spLocks noChangeShapeType="1"/>
        </xdr:cNvSpPr>
      </xdr:nvSpPr>
      <xdr:spPr bwMode="auto">
        <a:xfrm flipH="1">
          <a:off x="476250" y="1295400"/>
          <a:ext cx="0" cy="4762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400050</xdr:colOff>
      <xdr:row>6</xdr:row>
      <xdr:rowOff>104775</xdr:rowOff>
    </xdr:from>
    <xdr:to>
      <xdr:col>0</xdr:col>
      <xdr:colOff>514350</xdr:colOff>
      <xdr:row>7</xdr:row>
      <xdr:rowOff>85725</xdr:rowOff>
    </xdr:to>
    <xdr:sp macro="" textlink="">
      <xdr:nvSpPr>
        <xdr:cNvPr id="45118" name="Text Box 61"/>
        <xdr:cNvSpPr txBox="1">
          <a:spLocks noChangeArrowheads="1"/>
        </xdr:cNvSpPr>
      </xdr:nvSpPr>
      <xdr:spPr bwMode="auto">
        <a:xfrm>
          <a:off x="400050" y="1419225"/>
          <a:ext cx="114300" cy="142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0">
              <a:solidFill>
                <a:srgbClr xmlns:mc="http://schemas.openxmlformats.org/markup-compatibility/2006" val="99CC00" mc:Ignorable="a14" a14:legacySpreadsheetColorIndex="5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 upright="1"/>
        <a:lstStyle/>
        <a:p>
          <a:pPr algn="r" rtl="0">
            <a:defRPr sz="1000"/>
          </a:pPr>
          <a:r>
            <a:rPr lang="de-CH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N</a:t>
          </a:r>
        </a:p>
      </xdr:txBody>
    </xdr:sp>
    <xdr:clientData/>
  </xdr:twoCellAnchor>
  <xdr:twoCellAnchor>
    <xdr:from>
      <xdr:col>6</xdr:col>
      <xdr:colOff>9525</xdr:colOff>
      <xdr:row>7</xdr:row>
      <xdr:rowOff>9525</xdr:rowOff>
    </xdr:from>
    <xdr:to>
      <xdr:col>7</xdr:col>
      <xdr:colOff>0</xdr:colOff>
      <xdr:row>7</xdr:row>
      <xdr:rowOff>85725</xdr:rowOff>
    </xdr:to>
    <xdr:sp macro="" textlink="">
      <xdr:nvSpPr>
        <xdr:cNvPr id="45503" name="Line 63"/>
        <xdr:cNvSpPr>
          <a:spLocks noChangeShapeType="1"/>
        </xdr:cNvSpPr>
      </xdr:nvSpPr>
      <xdr:spPr bwMode="auto">
        <a:xfrm flipV="1">
          <a:off x="3400425" y="1485900"/>
          <a:ext cx="523875" cy="762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28575</xdr:colOff>
      <xdr:row>6</xdr:row>
      <xdr:rowOff>38100</xdr:rowOff>
    </xdr:from>
    <xdr:to>
      <xdr:col>6</xdr:col>
      <xdr:colOff>390525</xdr:colOff>
      <xdr:row>7</xdr:row>
      <xdr:rowOff>19050</xdr:rowOff>
    </xdr:to>
    <xdr:sp macro="" textlink="">
      <xdr:nvSpPr>
        <xdr:cNvPr id="45120" name="Text Box 61"/>
        <xdr:cNvSpPr txBox="1">
          <a:spLocks noChangeArrowheads="1"/>
        </xdr:cNvSpPr>
      </xdr:nvSpPr>
      <xdr:spPr bwMode="auto">
        <a:xfrm>
          <a:off x="3419475" y="1352550"/>
          <a:ext cx="3619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xmlns:mc="http://schemas.openxmlformats.org/markup-compatibility/2006" val="99CC00" mc:Ignorable="a14" a14:legacySpreadsheetColorIndex="5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 upright="1"/>
        <a:lstStyle/>
        <a:p>
          <a:pPr algn="r" rtl="0">
            <a:defRPr sz="1000"/>
          </a:pPr>
          <a:r>
            <a:rPr lang="de-CH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Az 285</a:t>
          </a:r>
        </a:p>
      </xdr:txBody>
    </xdr:sp>
    <xdr:clientData/>
  </xdr:twoCellAnchor>
  <xdr:twoCellAnchor>
    <xdr:from>
      <xdr:col>8</xdr:col>
      <xdr:colOff>304800</xdr:colOff>
      <xdr:row>6</xdr:row>
      <xdr:rowOff>38100</xdr:rowOff>
    </xdr:from>
    <xdr:to>
      <xdr:col>10</xdr:col>
      <xdr:colOff>180975</xdr:colOff>
      <xdr:row>32</xdr:row>
      <xdr:rowOff>161925</xdr:rowOff>
    </xdr:to>
    <xdr:sp macro="" textlink="">
      <xdr:nvSpPr>
        <xdr:cNvPr id="45505" name="Freeform 65"/>
        <xdr:cNvSpPr>
          <a:spLocks/>
        </xdr:cNvSpPr>
      </xdr:nvSpPr>
      <xdr:spPr bwMode="auto">
        <a:xfrm>
          <a:off x="4457700" y="1352550"/>
          <a:ext cx="409575" cy="4838700"/>
        </a:xfrm>
        <a:custGeom>
          <a:avLst/>
          <a:gdLst>
            <a:gd name="T0" fmla="*/ 0 w 43"/>
            <a:gd name="T1" fmla="*/ 0 h 508"/>
            <a:gd name="T2" fmla="*/ 38100 w 43"/>
            <a:gd name="T3" fmla="*/ 895350 h 508"/>
            <a:gd name="T4" fmla="*/ 133350 w 43"/>
            <a:gd name="T5" fmla="*/ 2409825 h 508"/>
            <a:gd name="T6" fmla="*/ 276225 w 43"/>
            <a:gd name="T7" fmla="*/ 3914775 h 508"/>
            <a:gd name="T8" fmla="*/ 409575 w 43"/>
            <a:gd name="T9" fmla="*/ 4838700 h 508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0" t="0" r="r" b="b"/>
          <a:pathLst>
            <a:path w="43" h="508">
              <a:moveTo>
                <a:pt x="0" y="0"/>
              </a:moveTo>
              <a:cubicBezTo>
                <a:pt x="1" y="26"/>
                <a:pt x="2" y="52"/>
                <a:pt x="4" y="94"/>
              </a:cubicBezTo>
              <a:cubicBezTo>
                <a:pt x="6" y="136"/>
                <a:pt x="10" y="200"/>
                <a:pt x="14" y="253"/>
              </a:cubicBezTo>
              <a:cubicBezTo>
                <a:pt x="18" y="306"/>
                <a:pt x="24" y="369"/>
                <a:pt x="29" y="411"/>
              </a:cubicBezTo>
              <a:cubicBezTo>
                <a:pt x="34" y="453"/>
                <a:pt x="38" y="480"/>
                <a:pt x="43" y="508"/>
              </a:cubicBez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3366FF" mc:Ignorable="a14" a14:legacySpreadsheetColorIndex="4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8</xdr:col>
      <xdr:colOff>361950</xdr:colOff>
      <xdr:row>23</xdr:row>
      <xdr:rowOff>142875</xdr:rowOff>
    </xdr:from>
    <xdr:to>
      <xdr:col>10</xdr:col>
      <xdr:colOff>76200</xdr:colOff>
      <xdr:row>24</xdr:row>
      <xdr:rowOff>95250</xdr:rowOff>
    </xdr:to>
    <xdr:sp macro="" textlink="">
      <xdr:nvSpPr>
        <xdr:cNvPr id="45122" name="Text Box 61"/>
        <xdr:cNvSpPr txBox="1">
          <a:spLocks noChangeArrowheads="1"/>
        </xdr:cNvSpPr>
      </xdr:nvSpPr>
      <xdr:spPr bwMode="auto">
        <a:xfrm>
          <a:off x="5276850" y="4486275"/>
          <a:ext cx="247650" cy="1238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0">
              <a:solidFill>
                <a:srgbClr xmlns:mc="http://schemas.openxmlformats.org/markup-compatibility/2006" val="99CC00" mc:Ignorable="a14" a14:legacySpreadsheetColorIndex="5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 upright="1"/>
        <a:lstStyle/>
        <a:p>
          <a:pPr algn="r" rtl="0">
            <a:defRPr sz="1000"/>
          </a:pPr>
          <a:r>
            <a:rPr lang="de-CH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29 m</a:t>
          </a:r>
        </a:p>
      </xdr:txBody>
    </xdr:sp>
    <xdr:clientData/>
  </xdr:twoCellAnchor>
  <xdr:twoCellAnchor>
    <xdr:from>
      <xdr:col>10</xdr:col>
      <xdr:colOff>133350</xdr:colOff>
      <xdr:row>28</xdr:row>
      <xdr:rowOff>123825</xdr:rowOff>
    </xdr:from>
    <xdr:to>
      <xdr:col>12</xdr:col>
      <xdr:colOff>85725</xdr:colOff>
      <xdr:row>29</xdr:row>
      <xdr:rowOff>76200</xdr:rowOff>
    </xdr:to>
    <xdr:sp macro="" textlink="">
      <xdr:nvSpPr>
        <xdr:cNvPr id="45123" name="Text Box 61"/>
        <xdr:cNvSpPr txBox="1">
          <a:spLocks noChangeArrowheads="1"/>
        </xdr:cNvSpPr>
      </xdr:nvSpPr>
      <xdr:spPr bwMode="auto">
        <a:xfrm>
          <a:off x="4819650" y="5467350"/>
          <a:ext cx="619125" cy="1238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0">
              <a:solidFill>
                <a:srgbClr xmlns:mc="http://schemas.openxmlformats.org/markup-compatibility/2006" val="99CC00" mc:Ignorable="a14" a14:legacySpreadsheetColorIndex="5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 upright="1"/>
        <a:lstStyle/>
        <a:p>
          <a:pPr algn="r" rtl="0">
            <a:defRPr sz="1000"/>
          </a:pPr>
          <a:r>
            <a:rPr lang="de-CH" sz="800" b="0" i="0" u="none" strike="noStrike" baseline="0">
              <a:solidFill>
                <a:srgbClr val="3366FF"/>
              </a:solidFill>
              <a:latin typeface="Arial"/>
              <a:cs typeface="Arial"/>
            </a:rPr>
            <a:t>Bachgerinne</a:t>
          </a:r>
        </a:p>
      </xdr:txBody>
    </xdr:sp>
    <xdr:clientData/>
  </xdr:twoCellAnchor>
  <xdr:twoCellAnchor>
    <xdr:from>
      <xdr:col>6</xdr:col>
      <xdr:colOff>352425</xdr:colOff>
      <xdr:row>18</xdr:row>
      <xdr:rowOff>95250</xdr:rowOff>
    </xdr:from>
    <xdr:to>
      <xdr:col>9</xdr:col>
      <xdr:colOff>114300</xdr:colOff>
      <xdr:row>23</xdr:row>
      <xdr:rowOff>123825</xdr:rowOff>
    </xdr:to>
    <xdr:sp macro="" textlink="">
      <xdr:nvSpPr>
        <xdr:cNvPr id="45508" name="Freeform 68"/>
        <xdr:cNvSpPr>
          <a:spLocks/>
        </xdr:cNvSpPr>
      </xdr:nvSpPr>
      <xdr:spPr bwMode="auto">
        <a:xfrm>
          <a:off x="3743325" y="3457575"/>
          <a:ext cx="904875" cy="1009650"/>
        </a:xfrm>
        <a:custGeom>
          <a:avLst/>
          <a:gdLst>
            <a:gd name="T0" fmla="*/ 904875 w 95"/>
            <a:gd name="T1" fmla="*/ 1009650 h 106"/>
            <a:gd name="T2" fmla="*/ 800100 w 95"/>
            <a:gd name="T3" fmla="*/ 800100 h 106"/>
            <a:gd name="T4" fmla="*/ 581025 w 95"/>
            <a:gd name="T5" fmla="*/ 590550 h 106"/>
            <a:gd name="T6" fmla="*/ 352425 w 95"/>
            <a:gd name="T7" fmla="*/ 447675 h 106"/>
            <a:gd name="T8" fmla="*/ 114300 w 95"/>
            <a:gd name="T9" fmla="*/ 104775 h 106"/>
            <a:gd name="T10" fmla="*/ 0 w 95"/>
            <a:gd name="T11" fmla="*/ 0 h 106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0" t="0" r="r" b="b"/>
          <a:pathLst>
            <a:path w="95" h="106">
              <a:moveTo>
                <a:pt x="95" y="106"/>
              </a:moveTo>
              <a:cubicBezTo>
                <a:pt x="92" y="98"/>
                <a:pt x="90" y="91"/>
                <a:pt x="84" y="84"/>
              </a:cubicBezTo>
              <a:cubicBezTo>
                <a:pt x="78" y="77"/>
                <a:pt x="69" y="68"/>
                <a:pt x="61" y="62"/>
              </a:cubicBezTo>
              <a:cubicBezTo>
                <a:pt x="53" y="56"/>
                <a:pt x="45" y="55"/>
                <a:pt x="37" y="47"/>
              </a:cubicBezTo>
              <a:cubicBezTo>
                <a:pt x="29" y="39"/>
                <a:pt x="18" y="19"/>
                <a:pt x="12" y="11"/>
              </a:cubicBezTo>
              <a:cubicBezTo>
                <a:pt x="6" y="3"/>
                <a:pt x="3" y="1"/>
                <a:pt x="0" y="0"/>
              </a:cubicBez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3366FF" mc:Ignorable="a14" a14:legacySpreadsheetColorIndex="4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6</xdr:col>
      <xdr:colOff>85725</xdr:colOff>
      <xdr:row>22</xdr:row>
      <xdr:rowOff>9525</xdr:rowOff>
    </xdr:from>
    <xdr:to>
      <xdr:col>8</xdr:col>
      <xdr:colOff>133350</xdr:colOff>
      <xdr:row>22</xdr:row>
      <xdr:rowOff>133350</xdr:rowOff>
    </xdr:to>
    <xdr:sp macro="" textlink="">
      <xdr:nvSpPr>
        <xdr:cNvPr id="45125" name="Text Box 61"/>
        <xdr:cNvSpPr txBox="1">
          <a:spLocks noChangeArrowheads="1"/>
        </xdr:cNvSpPr>
      </xdr:nvSpPr>
      <xdr:spPr bwMode="auto">
        <a:xfrm>
          <a:off x="3476625" y="4057650"/>
          <a:ext cx="809625" cy="1238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0">
              <a:solidFill>
                <a:srgbClr xmlns:mc="http://schemas.openxmlformats.org/markup-compatibility/2006" val="99CC00" mc:Ignorable="a14" a14:legacySpreadsheetColorIndex="5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 upright="1"/>
        <a:lstStyle/>
        <a:p>
          <a:pPr algn="r" rtl="0">
            <a:defRPr sz="1000"/>
          </a:pPr>
          <a:r>
            <a:rPr lang="de-CH" sz="800" b="0" i="0" u="none" strike="noStrike" baseline="0">
              <a:solidFill>
                <a:srgbClr val="3366FF"/>
              </a:solidFill>
              <a:latin typeface="Arial"/>
              <a:cs typeface="Arial"/>
            </a:rPr>
            <a:t>Seitengerinne</a:t>
          </a:r>
        </a:p>
      </xdr:txBody>
    </xdr:sp>
    <xdr:clientData/>
  </xdr:twoCellAnchor>
  <xdr:twoCellAnchor>
    <xdr:from>
      <xdr:col>2</xdr:col>
      <xdr:colOff>504825</xdr:colOff>
      <xdr:row>30</xdr:row>
      <xdr:rowOff>142875</xdr:rowOff>
    </xdr:from>
    <xdr:to>
      <xdr:col>3</xdr:col>
      <xdr:colOff>266700</xdr:colOff>
      <xdr:row>30</xdr:row>
      <xdr:rowOff>142875</xdr:rowOff>
    </xdr:to>
    <xdr:sp macro="" textlink="">
      <xdr:nvSpPr>
        <xdr:cNvPr id="45510" name="Line 70"/>
        <xdr:cNvSpPr>
          <a:spLocks noChangeShapeType="1"/>
        </xdr:cNvSpPr>
      </xdr:nvSpPr>
      <xdr:spPr bwMode="auto">
        <a:xfrm flipH="1" flipV="1">
          <a:off x="1724025" y="5829300"/>
          <a:ext cx="4095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504825</xdr:colOff>
      <xdr:row>29</xdr:row>
      <xdr:rowOff>161925</xdr:rowOff>
    </xdr:from>
    <xdr:to>
      <xdr:col>3</xdr:col>
      <xdr:colOff>219075</xdr:colOff>
      <xdr:row>30</xdr:row>
      <xdr:rowOff>133350</xdr:rowOff>
    </xdr:to>
    <xdr:sp macro="" textlink="">
      <xdr:nvSpPr>
        <xdr:cNvPr id="45127" name="Text Box 61"/>
        <xdr:cNvSpPr txBox="1">
          <a:spLocks noChangeArrowheads="1"/>
        </xdr:cNvSpPr>
      </xdr:nvSpPr>
      <xdr:spPr bwMode="auto">
        <a:xfrm>
          <a:off x="1724025" y="5676900"/>
          <a:ext cx="3619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xmlns:mc="http://schemas.openxmlformats.org/markup-compatibility/2006" val="99CC00" mc:Ignorable="a14" a14:legacySpreadsheetColorIndex="5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 upright="1"/>
        <a:lstStyle/>
        <a:p>
          <a:pPr algn="r" rtl="0">
            <a:defRPr sz="1000"/>
          </a:pPr>
          <a:r>
            <a:rPr lang="de-CH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Az 97</a:t>
          </a:r>
        </a:p>
      </xdr:txBody>
    </xdr:sp>
    <xdr:clientData/>
  </xdr:twoCellAnchor>
  <xdr:twoCellAnchor>
    <xdr:from>
      <xdr:col>20</xdr:col>
      <xdr:colOff>400050</xdr:colOff>
      <xdr:row>30</xdr:row>
      <xdr:rowOff>152400</xdr:rowOff>
    </xdr:from>
    <xdr:to>
      <xdr:col>22</xdr:col>
      <xdr:colOff>238125</xdr:colOff>
      <xdr:row>32</xdr:row>
      <xdr:rowOff>38100</xdr:rowOff>
    </xdr:to>
    <xdr:sp macro="" textlink="">
      <xdr:nvSpPr>
        <xdr:cNvPr id="45512" name="Line 72"/>
        <xdr:cNvSpPr>
          <a:spLocks noChangeShapeType="1"/>
        </xdr:cNvSpPr>
      </xdr:nvSpPr>
      <xdr:spPr bwMode="auto">
        <a:xfrm>
          <a:off x="7962900" y="5838825"/>
          <a:ext cx="914400" cy="2286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16</xdr:col>
      <xdr:colOff>295275</xdr:colOff>
      <xdr:row>24</xdr:row>
      <xdr:rowOff>0</xdr:rowOff>
    </xdr:from>
    <xdr:to>
      <xdr:col>16</xdr:col>
      <xdr:colOff>514350</xdr:colOff>
      <xdr:row>27</xdr:row>
      <xdr:rowOff>9525</xdr:rowOff>
    </xdr:to>
    <xdr:pic>
      <xdr:nvPicPr>
        <xdr:cNvPr id="45513" name="Picture 7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86001">
          <a:off x="6496050" y="4514850"/>
          <a:ext cx="21907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16</xdr:col>
      <xdr:colOff>457200</xdr:colOff>
      <xdr:row>24</xdr:row>
      <xdr:rowOff>57150</xdr:rowOff>
    </xdr:from>
    <xdr:to>
      <xdr:col>17</xdr:col>
      <xdr:colOff>28575</xdr:colOff>
      <xdr:row>27</xdr:row>
      <xdr:rowOff>66675</xdr:rowOff>
    </xdr:to>
    <xdr:pic>
      <xdr:nvPicPr>
        <xdr:cNvPr id="45514" name="Picture 7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86001">
          <a:off x="6657975" y="4572000"/>
          <a:ext cx="21907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17</xdr:col>
      <xdr:colOff>161925</xdr:colOff>
      <xdr:row>24</xdr:row>
      <xdr:rowOff>257175</xdr:rowOff>
    </xdr:from>
    <xdr:to>
      <xdr:col>18</xdr:col>
      <xdr:colOff>133350</xdr:colOff>
      <xdr:row>28</xdr:row>
      <xdr:rowOff>95250</xdr:rowOff>
    </xdr:to>
    <xdr:pic>
      <xdr:nvPicPr>
        <xdr:cNvPr id="45515" name="Picture 75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10400" y="4772025"/>
          <a:ext cx="21907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18</xdr:col>
      <xdr:colOff>85725</xdr:colOff>
      <xdr:row>25</xdr:row>
      <xdr:rowOff>19050</xdr:rowOff>
    </xdr:from>
    <xdr:to>
      <xdr:col>19</xdr:col>
      <xdr:colOff>133350</xdr:colOff>
      <xdr:row>29</xdr:row>
      <xdr:rowOff>0</xdr:rowOff>
    </xdr:to>
    <xdr:pic>
      <xdr:nvPicPr>
        <xdr:cNvPr id="45516" name="Picture 7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81850" y="4848225"/>
          <a:ext cx="21907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20</xdr:col>
      <xdr:colOff>133350</xdr:colOff>
      <xdr:row>26</xdr:row>
      <xdr:rowOff>95250</xdr:rowOff>
    </xdr:from>
    <xdr:to>
      <xdr:col>20</xdr:col>
      <xdr:colOff>352425</xdr:colOff>
      <xdr:row>30</xdr:row>
      <xdr:rowOff>76200</xdr:rowOff>
    </xdr:to>
    <xdr:pic>
      <xdr:nvPicPr>
        <xdr:cNvPr id="45517" name="Picture 77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6200" y="5095875"/>
          <a:ext cx="21907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19</xdr:col>
      <xdr:colOff>257175</xdr:colOff>
      <xdr:row>26</xdr:row>
      <xdr:rowOff>19050</xdr:rowOff>
    </xdr:from>
    <xdr:to>
      <xdr:col>20</xdr:col>
      <xdr:colOff>180975</xdr:colOff>
      <xdr:row>30</xdr:row>
      <xdr:rowOff>0</xdr:rowOff>
    </xdr:to>
    <xdr:pic>
      <xdr:nvPicPr>
        <xdr:cNvPr id="45518" name="Picture 78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24750" y="5019675"/>
          <a:ext cx="21907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19</xdr:col>
      <xdr:colOff>104775</xdr:colOff>
      <xdr:row>25</xdr:row>
      <xdr:rowOff>38100</xdr:rowOff>
    </xdr:from>
    <xdr:to>
      <xdr:col>20</xdr:col>
      <xdr:colOff>19050</xdr:colOff>
      <xdr:row>29</xdr:row>
      <xdr:rowOff>95250</xdr:rowOff>
    </xdr:to>
    <xdr:pic>
      <xdr:nvPicPr>
        <xdr:cNvPr id="45519" name="Picture 79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72350" y="4867275"/>
          <a:ext cx="2095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20</xdr:col>
      <xdr:colOff>514350</xdr:colOff>
      <xdr:row>27</xdr:row>
      <xdr:rowOff>76200</xdr:rowOff>
    </xdr:from>
    <xdr:to>
      <xdr:col>21</xdr:col>
      <xdr:colOff>123825</xdr:colOff>
      <xdr:row>31</xdr:row>
      <xdr:rowOff>57150</xdr:rowOff>
    </xdr:to>
    <xdr:pic>
      <xdr:nvPicPr>
        <xdr:cNvPr id="45520" name="Picture 8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392141">
          <a:off x="8077200" y="5248275"/>
          <a:ext cx="21907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21</xdr:col>
      <xdr:colOff>114300</xdr:colOff>
      <xdr:row>27</xdr:row>
      <xdr:rowOff>133350</xdr:rowOff>
    </xdr:from>
    <xdr:to>
      <xdr:col>21</xdr:col>
      <xdr:colOff>333375</xdr:colOff>
      <xdr:row>31</xdr:row>
      <xdr:rowOff>114300</xdr:rowOff>
    </xdr:to>
    <xdr:pic>
      <xdr:nvPicPr>
        <xdr:cNvPr id="45521" name="Picture 8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6750" y="5305425"/>
          <a:ext cx="21907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21</xdr:col>
      <xdr:colOff>323850</xdr:colOff>
      <xdr:row>27</xdr:row>
      <xdr:rowOff>114300</xdr:rowOff>
    </xdr:from>
    <xdr:to>
      <xdr:col>22</xdr:col>
      <xdr:colOff>66675</xdr:colOff>
      <xdr:row>32</xdr:row>
      <xdr:rowOff>0</xdr:rowOff>
    </xdr:to>
    <xdr:pic>
      <xdr:nvPicPr>
        <xdr:cNvPr id="45522" name="Picture 82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6300" y="5286375"/>
          <a:ext cx="2095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22</xdr:col>
      <xdr:colOff>19050</xdr:colOff>
      <xdr:row>29</xdr:row>
      <xdr:rowOff>0</xdr:rowOff>
    </xdr:from>
    <xdr:to>
      <xdr:col>22</xdr:col>
      <xdr:colOff>200025</xdr:colOff>
      <xdr:row>32</xdr:row>
      <xdr:rowOff>38100</xdr:rowOff>
    </xdr:to>
    <xdr:pic>
      <xdr:nvPicPr>
        <xdr:cNvPr id="45523" name="Picture 8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5514975"/>
          <a:ext cx="18097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15</xdr:col>
      <xdr:colOff>209550</xdr:colOff>
      <xdr:row>23</xdr:row>
      <xdr:rowOff>9525</xdr:rowOff>
    </xdr:from>
    <xdr:to>
      <xdr:col>16</xdr:col>
      <xdr:colOff>152400</xdr:colOff>
      <xdr:row>26</xdr:row>
      <xdr:rowOff>28575</xdr:rowOff>
    </xdr:to>
    <xdr:pic>
      <xdr:nvPicPr>
        <xdr:cNvPr id="45524" name="Picture 84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62675" y="4352925"/>
          <a:ext cx="19050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16</xdr:col>
      <xdr:colOff>638175</xdr:colOff>
      <xdr:row>24</xdr:row>
      <xdr:rowOff>95250</xdr:rowOff>
    </xdr:from>
    <xdr:to>
      <xdr:col>17</xdr:col>
      <xdr:colOff>200025</xdr:colOff>
      <xdr:row>28</xdr:row>
      <xdr:rowOff>9525</xdr:rowOff>
    </xdr:to>
    <xdr:pic>
      <xdr:nvPicPr>
        <xdr:cNvPr id="45525" name="Picture 8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38950" y="4610100"/>
          <a:ext cx="2095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16</xdr:col>
      <xdr:colOff>104775</xdr:colOff>
      <xdr:row>31</xdr:row>
      <xdr:rowOff>76200</xdr:rowOff>
    </xdr:from>
    <xdr:to>
      <xdr:col>20</xdr:col>
      <xdr:colOff>266700</xdr:colOff>
      <xdr:row>34</xdr:row>
      <xdr:rowOff>0</xdr:rowOff>
    </xdr:to>
    <xdr:sp macro="" textlink="">
      <xdr:nvSpPr>
        <xdr:cNvPr id="45142" name="Text Box 61"/>
        <xdr:cNvSpPr txBox="1">
          <a:spLocks noChangeArrowheads="1"/>
        </xdr:cNvSpPr>
      </xdr:nvSpPr>
      <xdr:spPr bwMode="auto">
        <a:xfrm>
          <a:off x="6305550" y="5934075"/>
          <a:ext cx="15240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xmlns:mc="http://schemas.openxmlformats.org/markup-compatibility/2006" val="99CC00" mc:Ignorable="a14" a14:legacySpreadsheetColorIndex="5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de-CH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Laubmischwald mit wenig Nadelholz; Rutschhang nördlich der Weiserfläche</a:t>
          </a:r>
        </a:p>
      </xdr:txBody>
    </xdr:sp>
    <xdr:clientData/>
  </xdr:twoCellAnchor>
  <xdr:twoCellAnchor>
    <xdr:from>
      <xdr:col>5</xdr:col>
      <xdr:colOff>180975</xdr:colOff>
      <xdr:row>25</xdr:row>
      <xdr:rowOff>142875</xdr:rowOff>
    </xdr:from>
    <xdr:to>
      <xdr:col>5</xdr:col>
      <xdr:colOff>504825</xdr:colOff>
      <xdr:row>26</xdr:row>
      <xdr:rowOff>19050</xdr:rowOff>
    </xdr:to>
    <xdr:sp macro="" textlink="">
      <xdr:nvSpPr>
        <xdr:cNvPr id="45527" name="Line 87"/>
        <xdr:cNvSpPr>
          <a:spLocks noChangeShapeType="1"/>
        </xdr:cNvSpPr>
      </xdr:nvSpPr>
      <xdr:spPr bwMode="auto">
        <a:xfrm flipH="1" flipV="1">
          <a:off x="2924175" y="4972050"/>
          <a:ext cx="323850" cy="476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9525</xdr:colOff>
      <xdr:row>26</xdr:row>
      <xdr:rowOff>76200</xdr:rowOff>
    </xdr:from>
    <xdr:to>
      <xdr:col>5</xdr:col>
      <xdr:colOff>371475</xdr:colOff>
      <xdr:row>27</xdr:row>
      <xdr:rowOff>47625</xdr:rowOff>
    </xdr:to>
    <xdr:sp macro="" textlink="">
      <xdr:nvSpPr>
        <xdr:cNvPr id="45144" name="Text Box 61"/>
        <xdr:cNvSpPr txBox="1">
          <a:spLocks noChangeArrowheads="1"/>
        </xdr:cNvSpPr>
      </xdr:nvSpPr>
      <xdr:spPr bwMode="auto">
        <a:xfrm>
          <a:off x="2752725" y="5076825"/>
          <a:ext cx="3619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xmlns:mc="http://schemas.openxmlformats.org/markup-compatibility/2006" val="99CC00" mc:Ignorable="a14" a14:legacySpreadsheetColorIndex="5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 upright="1"/>
        <a:lstStyle/>
        <a:p>
          <a:pPr algn="r" rtl="0">
            <a:defRPr sz="1000"/>
          </a:pPr>
          <a:r>
            <a:rPr lang="de-CH" sz="800" b="0" i="0" u="none" strike="noStrike" baseline="0">
              <a:solidFill>
                <a:srgbClr val="FF0000"/>
              </a:solidFill>
              <a:latin typeface="Arial"/>
              <a:cs typeface="Arial"/>
            </a:rPr>
            <a:t>Foto 1</a:t>
          </a:r>
        </a:p>
      </xdr:txBody>
    </xdr:sp>
    <xdr:clientData/>
  </xdr:twoCellAnchor>
  <xdr:twoCellAnchor>
    <xdr:from>
      <xdr:col>2</xdr:col>
      <xdr:colOff>228600</xdr:colOff>
      <xdr:row>17</xdr:row>
      <xdr:rowOff>104775</xdr:rowOff>
    </xdr:from>
    <xdr:to>
      <xdr:col>2</xdr:col>
      <xdr:colOff>276225</xdr:colOff>
      <xdr:row>20</xdr:row>
      <xdr:rowOff>142875</xdr:rowOff>
    </xdr:to>
    <xdr:sp macro="" textlink="">
      <xdr:nvSpPr>
        <xdr:cNvPr id="45529" name="Line 89"/>
        <xdr:cNvSpPr>
          <a:spLocks noChangeShapeType="1"/>
        </xdr:cNvSpPr>
      </xdr:nvSpPr>
      <xdr:spPr bwMode="auto">
        <a:xfrm flipV="1">
          <a:off x="1447800" y="3295650"/>
          <a:ext cx="47625" cy="5524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314325</xdr:colOff>
      <xdr:row>18</xdr:row>
      <xdr:rowOff>123825</xdr:rowOff>
    </xdr:from>
    <xdr:to>
      <xdr:col>3</xdr:col>
      <xdr:colOff>28575</xdr:colOff>
      <xdr:row>19</xdr:row>
      <xdr:rowOff>95250</xdr:rowOff>
    </xdr:to>
    <xdr:sp macro="" textlink="">
      <xdr:nvSpPr>
        <xdr:cNvPr id="45146" name="Text Box 61"/>
        <xdr:cNvSpPr txBox="1">
          <a:spLocks noChangeArrowheads="1"/>
        </xdr:cNvSpPr>
      </xdr:nvSpPr>
      <xdr:spPr bwMode="auto">
        <a:xfrm>
          <a:off x="1533525" y="3486150"/>
          <a:ext cx="3619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xmlns:mc="http://schemas.openxmlformats.org/markup-compatibility/2006" val="99CC00" mc:Ignorable="a14" a14:legacySpreadsheetColorIndex="5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de-CH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Az 211</a:t>
          </a:r>
        </a:p>
      </xdr:txBody>
    </xdr:sp>
    <xdr:clientData/>
  </xdr:twoCellAnchor>
  <xdr:twoCellAnchor>
    <xdr:from>
      <xdr:col>1</xdr:col>
      <xdr:colOff>238125</xdr:colOff>
      <xdr:row>27</xdr:row>
      <xdr:rowOff>0</xdr:rowOff>
    </xdr:from>
    <xdr:to>
      <xdr:col>1</xdr:col>
      <xdr:colOff>438150</xdr:colOff>
      <xdr:row>29</xdr:row>
      <xdr:rowOff>95250</xdr:rowOff>
    </xdr:to>
    <xdr:sp macro="" textlink="">
      <xdr:nvSpPr>
        <xdr:cNvPr id="45531" name="Line 91"/>
        <xdr:cNvSpPr>
          <a:spLocks noChangeShapeType="1"/>
        </xdr:cNvSpPr>
      </xdr:nvSpPr>
      <xdr:spPr bwMode="auto">
        <a:xfrm flipV="1">
          <a:off x="1009650" y="5172075"/>
          <a:ext cx="200025" cy="4381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361950</xdr:colOff>
      <xdr:row>28</xdr:row>
      <xdr:rowOff>66675</xdr:rowOff>
    </xdr:from>
    <xdr:to>
      <xdr:col>2</xdr:col>
      <xdr:colOff>276225</xdr:colOff>
      <xdr:row>29</xdr:row>
      <xdr:rowOff>38100</xdr:rowOff>
    </xdr:to>
    <xdr:sp macro="" textlink="">
      <xdr:nvSpPr>
        <xdr:cNvPr id="45148" name="Text Box 61"/>
        <xdr:cNvSpPr txBox="1">
          <a:spLocks noChangeArrowheads="1"/>
        </xdr:cNvSpPr>
      </xdr:nvSpPr>
      <xdr:spPr bwMode="auto">
        <a:xfrm>
          <a:off x="1133475" y="5410200"/>
          <a:ext cx="3619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xmlns:mc="http://schemas.openxmlformats.org/markup-compatibility/2006" val="99CC00" mc:Ignorable="a14" a14:legacySpreadsheetColorIndex="5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de-CH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Az 222</a:t>
          </a:r>
        </a:p>
      </xdr:txBody>
    </xdr:sp>
    <xdr:clientData/>
  </xdr:twoCellAnchor>
  <xdr:twoCellAnchor>
    <xdr:from>
      <xdr:col>10</xdr:col>
      <xdr:colOff>161925</xdr:colOff>
      <xdr:row>14</xdr:row>
      <xdr:rowOff>104775</xdr:rowOff>
    </xdr:from>
    <xdr:to>
      <xdr:col>10</xdr:col>
      <xdr:colOff>190500</xdr:colOff>
      <xdr:row>16</xdr:row>
      <xdr:rowOff>152400</xdr:rowOff>
    </xdr:to>
    <xdr:sp macro="" textlink="">
      <xdr:nvSpPr>
        <xdr:cNvPr id="45533" name="Line 93"/>
        <xdr:cNvSpPr>
          <a:spLocks noChangeShapeType="1"/>
        </xdr:cNvSpPr>
      </xdr:nvSpPr>
      <xdr:spPr bwMode="auto">
        <a:xfrm>
          <a:off x="4848225" y="2781300"/>
          <a:ext cx="28575" cy="3905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219075</xdr:colOff>
      <xdr:row>15</xdr:row>
      <xdr:rowOff>9525</xdr:rowOff>
    </xdr:from>
    <xdr:to>
      <xdr:col>11</xdr:col>
      <xdr:colOff>66675</xdr:colOff>
      <xdr:row>15</xdr:row>
      <xdr:rowOff>152400</xdr:rowOff>
    </xdr:to>
    <xdr:sp macro="" textlink="">
      <xdr:nvSpPr>
        <xdr:cNvPr id="45150" name="Text Box 61"/>
        <xdr:cNvSpPr txBox="1">
          <a:spLocks noChangeArrowheads="1"/>
        </xdr:cNvSpPr>
      </xdr:nvSpPr>
      <xdr:spPr bwMode="auto">
        <a:xfrm>
          <a:off x="4905375" y="2857500"/>
          <a:ext cx="3619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xmlns:mc="http://schemas.openxmlformats.org/markup-compatibility/2006" val="99CC00" mc:Ignorable="a14" a14:legacySpreadsheetColorIndex="5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de-CH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Az 1</a:t>
          </a:r>
        </a:p>
      </xdr:txBody>
    </xdr:sp>
    <xdr:clientData/>
  </xdr:twoCellAnchor>
  <xdr:twoCellAnchor>
    <xdr:from>
      <xdr:col>8</xdr:col>
      <xdr:colOff>171450</xdr:colOff>
      <xdr:row>24</xdr:row>
      <xdr:rowOff>304800</xdr:rowOff>
    </xdr:from>
    <xdr:to>
      <xdr:col>8</xdr:col>
      <xdr:colOff>342900</xdr:colOff>
      <xdr:row>27</xdr:row>
      <xdr:rowOff>28575</xdr:rowOff>
    </xdr:to>
    <xdr:sp macro="" textlink="">
      <xdr:nvSpPr>
        <xdr:cNvPr id="45535" name="Line 95"/>
        <xdr:cNvSpPr>
          <a:spLocks noChangeShapeType="1"/>
        </xdr:cNvSpPr>
      </xdr:nvSpPr>
      <xdr:spPr bwMode="auto">
        <a:xfrm flipH="1">
          <a:off x="4324350" y="4819650"/>
          <a:ext cx="171450" cy="3810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304800</xdr:colOff>
      <xdr:row>26</xdr:row>
      <xdr:rowOff>0</xdr:rowOff>
    </xdr:from>
    <xdr:to>
      <xdr:col>10</xdr:col>
      <xdr:colOff>66675</xdr:colOff>
      <xdr:row>26</xdr:row>
      <xdr:rowOff>142875</xdr:rowOff>
    </xdr:to>
    <xdr:sp macro="" textlink="">
      <xdr:nvSpPr>
        <xdr:cNvPr id="45152" name="Text Box 61"/>
        <xdr:cNvSpPr txBox="1">
          <a:spLocks noChangeArrowheads="1"/>
        </xdr:cNvSpPr>
      </xdr:nvSpPr>
      <xdr:spPr bwMode="auto">
        <a:xfrm>
          <a:off x="4457700" y="5000625"/>
          <a:ext cx="295275" cy="142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0">
              <a:solidFill>
                <a:srgbClr xmlns:mc="http://schemas.openxmlformats.org/markup-compatibility/2006" val="99CC00" mc:Ignorable="a14" a14:legacySpreadsheetColorIndex="5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de-CH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Az 28</a:t>
          </a:r>
        </a:p>
      </xdr:txBody>
    </xdr:sp>
    <xdr:clientData/>
  </xdr:twoCellAnchor>
  <xdr:twoCellAnchor>
    <xdr:from>
      <xdr:col>6</xdr:col>
      <xdr:colOff>28575</xdr:colOff>
      <xdr:row>26</xdr:row>
      <xdr:rowOff>133350</xdr:rowOff>
    </xdr:from>
    <xdr:to>
      <xdr:col>6</xdr:col>
      <xdr:colOff>266700</xdr:colOff>
      <xdr:row>28</xdr:row>
      <xdr:rowOff>57150</xdr:rowOff>
    </xdr:to>
    <xdr:sp macro="" textlink="">
      <xdr:nvSpPr>
        <xdr:cNvPr id="45537" name="Line 97"/>
        <xdr:cNvSpPr>
          <a:spLocks noChangeShapeType="1"/>
        </xdr:cNvSpPr>
      </xdr:nvSpPr>
      <xdr:spPr bwMode="auto">
        <a:xfrm>
          <a:off x="3419475" y="5133975"/>
          <a:ext cx="238125" cy="2667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104775</xdr:colOff>
      <xdr:row>28</xdr:row>
      <xdr:rowOff>76200</xdr:rowOff>
    </xdr:from>
    <xdr:to>
      <xdr:col>6</xdr:col>
      <xdr:colOff>466725</xdr:colOff>
      <xdr:row>29</xdr:row>
      <xdr:rowOff>47625</xdr:rowOff>
    </xdr:to>
    <xdr:sp macro="" textlink="">
      <xdr:nvSpPr>
        <xdr:cNvPr id="45154" name="Text Box 61"/>
        <xdr:cNvSpPr txBox="1">
          <a:spLocks noChangeArrowheads="1"/>
        </xdr:cNvSpPr>
      </xdr:nvSpPr>
      <xdr:spPr bwMode="auto">
        <a:xfrm>
          <a:off x="3495675" y="5419725"/>
          <a:ext cx="3619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xmlns:mc="http://schemas.openxmlformats.org/markup-compatibility/2006" val="99CC00" mc:Ignorable="a14" a14:legacySpreadsheetColorIndex="5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 upright="1"/>
        <a:lstStyle/>
        <a:p>
          <a:pPr algn="r" rtl="0">
            <a:defRPr sz="1000"/>
          </a:pPr>
          <a:r>
            <a:rPr lang="de-CH" sz="800" b="0" i="0" u="none" strike="noStrike" baseline="0">
              <a:solidFill>
                <a:srgbClr val="FF0000"/>
              </a:solidFill>
              <a:latin typeface="Arial"/>
              <a:cs typeface="Arial"/>
            </a:rPr>
            <a:t>Foto 4</a:t>
          </a:r>
        </a:p>
      </xdr:txBody>
    </xdr:sp>
    <xdr:clientData/>
  </xdr:twoCellAnchor>
  <xdr:twoCellAnchor>
    <xdr:from>
      <xdr:col>9</xdr:col>
      <xdr:colOff>95250</xdr:colOff>
      <xdr:row>7</xdr:row>
      <xdr:rowOff>9525</xdr:rowOff>
    </xdr:from>
    <xdr:to>
      <xdr:col>10</xdr:col>
      <xdr:colOff>304800</xdr:colOff>
      <xdr:row>7</xdr:row>
      <xdr:rowOff>152400</xdr:rowOff>
    </xdr:to>
    <xdr:sp macro="" textlink="">
      <xdr:nvSpPr>
        <xdr:cNvPr id="101" name="Text Box 61"/>
        <xdr:cNvSpPr txBox="1">
          <a:spLocks noChangeArrowheads="1"/>
        </xdr:cNvSpPr>
      </xdr:nvSpPr>
      <xdr:spPr bwMode="auto">
        <a:xfrm>
          <a:off x="5391150" y="1485900"/>
          <a:ext cx="3619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xmlns:mc="http://schemas.openxmlformats.org/markup-compatibility/2006" val="99CC00" mc:Ignorable="a14" a14:legacySpreadsheetColorIndex="5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de-CH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Stein</a:t>
          </a:r>
        </a:p>
      </xdr:txBody>
    </xdr:sp>
    <xdr:clientData/>
  </xdr:twoCellAnchor>
  <xdr:twoCellAnchor>
    <xdr:from>
      <xdr:col>10</xdr:col>
      <xdr:colOff>152400</xdr:colOff>
      <xdr:row>20</xdr:row>
      <xdr:rowOff>66675</xdr:rowOff>
    </xdr:from>
    <xdr:to>
      <xdr:col>12</xdr:col>
      <xdr:colOff>19050</xdr:colOff>
      <xdr:row>21</xdr:row>
      <xdr:rowOff>142875</xdr:rowOff>
    </xdr:to>
    <xdr:sp macro="" textlink="">
      <xdr:nvSpPr>
        <xdr:cNvPr id="102" name="Text Box 61"/>
        <xdr:cNvSpPr txBox="1">
          <a:spLocks noChangeArrowheads="1"/>
        </xdr:cNvSpPr>
      </xdr:nvSpPr>
      <xdr:spPr bwMode="auto">
        <a:xfrm>
          <a:off x="5600700" y="3771900"/>
          <a:ext cx="5334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xmlns:mc="http://schemas.openxmlformats.org/markup-compatibility/2006" val="99CC00" mc:Ignorable="a14" a14:legacySpreadsheetColorIndex="5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de-CH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Stein im Gerinne</a:t>
          </a:r>
        </a:p>
      </xdr:txBody>
    </xdr:sp>
    <xdr:clientData/>
  </xdr:twoCellAnchor>
  <xdr:twoCellAnchor>
    <xdr:from>
      <xdr:col>1</xdr:col>
      <xdr:colOff>104775</xdr:colOff>
      <xdr:row>30</xdr:row>
      <xdr:rowOff>57150</xdr:rowOff>
    </xdr:from>
    <xdr:to>
      <xdr:col>2</xdr:col>
      <xdr:colOff>19050</xdr:colOff>
      <xdr:row>31</xdr:row>
      <xdr:rowOff>28575</xdr:rowOff>
    </xdr:to>
    <xdr:sp macro="" textlink="">
      <xdr:nvSpPr>
        <xdr:cNvPr id="103" name="Text Box 61"/>
        <xdr:cNvSpPr txBox="1">
          <a:spLocks noChangeArrowheads="1"/>
        </xdr:cNvSpPr>
      </xdr:nvSpPr>
      <xdr:spPr bwMode="auto">
        <a:xfrm>
          <a:off x="1638300" y="5743575"/>
          <a:ext cx="3619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xmlns:mc="http://schemas.openxmlformats.org/markup-compatibility/2006" val="99CC00" mc:Ignorable="a14" a14:legacySpreadsheetColorIndex="5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de-CH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Stein</a:t>
          </a:r>
        </a:p>
      </xdr:txBody>
    </xdr:sp>
    <xdr:clientData/>
  </xdr:twoCellAnchor>
  <xdr:twoCellAnchor>
    <xdr:from>
      <xdr:col>2</xdr:col>
      <xdr:colOff>123825</xdr:colOff>
      <xdr:row>25</xdr:row>
      <xdr:rowOff>19050</xdr:rowOff>
    </xdr:from>
    <xdr:to>
      <xdr:col>2</xdr:col>
      <xdr:colOff>485775</xdr:colOff>
      <xdr:row>25</xdr:row>
      <xdr:rowOff>161925</xdr:rowOff>
    </xdr:to>
    <xdr:sp macro="" textlink="">
      <xdr:nvSpPr>
        <xdr:cNvPr id="104" name="Text Box 61"/>
        <xdr:cNvSpPr txBox="1">
          <a:spLocks noChangeArrowheads="1"/>
        </xdr:cNvSpPr>
      </xdr:nvSpPr>
      <xdr:spPr bwMode="auto">
        <a:xfrm>
          <a:off x="2105025" y="4848225"/>
          <a:ext cx="3619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xmlns:mc="http://schemas.openxmlformats.org/markup-compatibility/2006" val="99CC00" mc:Ignorable="a14" a14:legacySpreadsheetColorIndex="5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de-CH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Stein</a:t>
          </a:r>
        </a:p>
      </xdr:txBody>
    </xdr:sp>
    <xdr:clientData/>
  </xdr:twoCellAnchor>
  <xdr:twoCellAnchor>
    <xdr:from>
      <xdr:col>1</xdr:col>
      <xdr:colOff>419100</xdr:colOff>
      <xdr:row>9</xdr:row>
      <xdr:rowOff>95250</xdr:rowOff>
    </xdr:from>
    <xdr:to>
      <xdr:col>2</xdr:col>
      <xdr:colOff>276225</xdr:colOff>
      <xdr:row>10</xdr:row>
      <xdr:rowOff>76200</xdr:rowOff>
    </xdr:to>
    <xdr:sp macro="" textlink="">
      <xdr:nvSpPr>
        <xdr:cNvPr id="105" name="Text Box 61"/>
        <xdr:cNvSpPr txBox="1">
          <a:spLocks noChangeArrowheads="1"/>
        </xdr:cNvSpPr>
      </xdr:nvSpPr>
      <xdr:spPr bwMode="auto">
        <a:xfrm>
          <a:off x="1952625" y="1914525"/>
          <a:ext cx="3048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xmlns:mc="http://schemas.openxmlformats.org/markup-compatibility/2006" val="99CC00" mc:Ignorable="a14" a14:legacySpreadsheetColorIndex="5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de-CH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Stein</a:t>
          </a:r>
        </a:p>
      </xdr:txBody>
    </xdr:sp>
    <xdr:clientData/>
  </xdr:twoCellAnchor>
  <xdr:twoCellAnchor>
    <xdr:from>
      <xdr:col>7</xdr:col>
      <xdr:colOff>9525</xdr:colOff>
      <xdr:row>31</xdr:row>
      <xdr:rowOff>123825</xdr:rowOff>
    </xdr:from>
    <xdr:to>
      <xdr:col>8</xdr:col>
      <xdr:colOff>295275</xdr:colOff>
      <xdr:row>33</xdr:row>
      <xdr:rowOff>123825</xdr:rowOff>
    </xdr:to>
    <xdr:sp macro="" textlink="">
      <xdr:nvSpPr>
        <xdr:cNvPr id="106" name="Text Box 61"/>
        <xdr:cNvSpPr txBox="1">
          <a:spLocks noChangeArrowheads="1"/>
        </xdr:cNvSpPr>
      </xdr:nvSpPr>
      <xdr:spPr bwMode="auto">
        <a:xfrm>
          <a:off x="4695825" y="5981700"/>
          <a:ext cx="5143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xmlns:mc="http://schemas.openxmlformats.org/markup-compatibility/2006" val="99CC00" mc:Ignorable="a14" a14:legacySpreadsheetColorIndex="5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de-CH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Stein bei Buche</a:t>
          </a:r>
        </a:p>
      </xdr:txBody>
    </xdr:sp>
    <xdr:clientData/>
  </xdr:twoCellAnchor>
  <xdr:twoCellAnchor>
    <xdr:from>
      <xdr:col>8</xdr:col>
      <xdr:colOff>257175</xdr:colOff>
      <xdr:row>31</xdr:row>
      <xdr:rowOff>0</xdr:rowOff>
    </xdr:from>
    <xdr:to>
      <xdr:col>8</xdr:col>
      <xdr:colOff>333375</xdr:colOff>
      <xdr:row>31</xdr:row>
      <xdr:rowOff>76200</xdr:rowOff>
    </xdr:to>
    <xdr:sp macro="" textlink="">
      <xdr:nvSpPr>
        <xdr:cNvPr id="45545" name="Oval 13"/>
        <xdr:cNvSpPr>
          <a:spLocks noChangeArrowheads="1"/>
        </xdr:cNvSpPr>
      </xdr:nvSpPr>
      <xdr:spPr bwMode="auto">
        <a:xfrm>
          <a:off x="4410075" y="5857875"/>
          <a:ext cx="76200" cy="762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6600" mc:Ignorable="a14" a14:legacySpreadsheetColorIndex="5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8</xdr:col>
      <xdr:colOff>342900</xdr:colOff>
      <xdr:row>31</xdr:row>
      <xdr:rowOff>47625</xdr:rowOff>
    </xdr:from>
    <xdr:to>
      <xdr:col>10</xdr:col>
      <xdr:colOff>114300</xdr:colOff>
      <xdr:row>32</xdr:row>
      <xdr:rowOff>28575</xdr:rowOff>
    </xdr:to>
    <xdr:sp macro="" textlink="">
      <xdr:nvSpPr>
        <xdr:cNvPr id="115" name="Text Box 61"/>
        <xdr:cNvSpPr txBox="1">
          <a:spLocks noChangeArrowheads="1"/>
        </xdr:cNvSpPr>
      </xdr:nvSpPr>
      <xdr:spPr bwMode="auto">
        <a:xfrm>
          <a:off x="5257800" y="5905500"/>
          <a:ext cx="3048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xmlns:mc="http://schemas.openxmlformats.org/markup-compatibility/2006" val="99CC00" mc:Ignorable="a14" a14:legacySpreadsheetColorIndex="5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de-CH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Stein</a:t>
          </a:r>
        </a:p>
      </xdr:txBody>
    </xdr:sp>
    <xdr:clientData/>
  </xdr:twoCellAnchor>
  <xdr:twoCellAnchor>
    <xdr:from>
      <xdr:col>7</xdr:col>
      <xdr:colOff>104775</xdr:colOff>
      <xdr:row>31</xdr:row>
      <xdr:rowOff>85725</xdr:rowOff>
    </xdr:from>
    <xdr:to>
      <xdr:col>8</xdr:col>
      <xdr:colOff>238125</xdr:colOff>
      <xdr:row>31</xdr:row>
      <xdr:rowOff>114300</xdr:rowOff>
    </xdr:to>
    <xdr:sp macro="" textlink="">
      <xdr:nvSpPr>
        <xdr:cNvPr id="45547" name="Line 70"/>
        <xdr:cNvSpPr>
          <a:spLocks noChangeShapeType="1"/>
        </xdr:cNvSpPr>
      </xdr:nvSpPr>
      <xdr:spPr bwMode="auto">
        <a:xfrm flipH="1">
          <a:off x="4029075" y="5943600"/>
          <a:ext cx="361950" cy="285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180975</xdr:colOff>
      <xdr:row>30</xdr:row>
      <xdr:rowOff>95250</xdr:rowOff>
    </xdr:from>
    <xdr:to>
      <xdr:col>8</xdr:col>
      <xdr:colOff>247650</xdr:colOff>
      <xdr:row>31</xdr:row>
      <xdr:rowOff>66675</xdr:rowOff>
    </xdr:to>
    <xdr:sp macro="" textlink="">
      <xdr:nvSpPr>
        <xdr:cNvPr id="119" name="Text Box 61"/>
        <xdr:cNvSpPr txBox="1">
          <a:spLocks noChangeArrowheads="1"/>
        </xdr:cNvSpPr>
      </xdr:nvSpPr>
      <xdr:spPr bwMode="auto">
        <a:xfrm>
          <a:off x="4867275" y="5781675"/>
          <a:ext cx="295275" cy="142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0">
              <a:solidFill>
                <a:srgbClr xmlns:mc="http://schemas.openxmlformats.org/markup-compatibility/2006" val="99CC00" mc:Ignorable="a14" a14:legacySpreadsheetColorIndex="5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de-CH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Az 81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200025</xdr:colOff>
      <xdr:row>14</xdr:row>
      <xdr:rowOff>85725</xdr:rowOff>
    </xdr:from>
    <xdr:to>
      <xdr:col>10</xdr:col>
      <xdr:colOff>200025</xdr:colOff>
      <xdr:row>16</xdr:row>
      <xdr:rowOff>171450</xdr:rowOff>
    </xdr:to>
    <xdr:sp macro="" textlink="">
      <xdr:nvSpPr>
        <xdr:cNvPr id="15420" name="Line 1"/>
        <xdr:cNvSpPr>
          <a:spLocks noChangeShapeType="1"/>
        </xdr:cNvSpPr>
      </xdr:nvSpPr>
      <xdr:spPr bwMode="auto">
        <a:xfrm flipV="1">
          <a:off x="4924425" y="3648075"/>
          <a:ext cx="0" cy="5429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oval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10</xdr:col>
      <xdr:colOff>209550</xdr:colOff>
      <xdr:row>12</xdr:row>
      <xdr:rowOff>28575</xdr:rowOff>
    </xdr:from>
    <xdr:to>
      <xdr:col>11</xdr:col>
      <xdr:colOff>95250</xdr:colOff>
      <xdr:row>14</xdr:row>
      <xdr:rowOff>28575</xdr:rowOff>
    </xdr:to>
    <xdr:sp macro="" textlink="">
      <xdr:nvSpPr>
        <xdr:cNvPr id="15421" name="Line 2"/>
        <xdr:cNvSpPr>
          <a:spLocks noChangeShapeType="1"/>
        </xdr:cNvSpPr>
      </xdr:nvSpPr>
      <xdr:spPr bwMode="auto">
        <a:xfrm flipV="1">
          <a:off x="4933950" y="3133725"/>
          <a:ext cx="161925" cy="4572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11</xdr:col>
      <xdr:colOff>57150</xdr:colOff>
      <xdr:row>19</xdr:row>
      <xdr:rowOff>190500</xdr:rowOff>
    </xdr:from>
    <xdr:to>
      <xdr:col>11</xdr:col>
      <xdr:colOff>200025</xdr:colOff>
      <xdr:row>22</xdr:row>
      <xdr:rowOff>95250</xdr:rowOff>
    </xdr:to>
    <xdr:sp macro="" textlink="">
      <xdr:nvSpPr>
        <xdr:cNvPr id="15422" name="Line 3"/>
        <xdr:cNvSpPr>
          <a:spLocks noChangeShapeType="1"/>
        </xdr:cNvSpPr>
      </xdr:nvSpPr>
      <xdr:spPr bwMode="auto">
        <a:xfrm flipH="1" flipV="1">
          <a:off x="5057775" y="4857750"/>
          <a:ext cx="142875" cy="5905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oval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9</xdr:col>
      <xdr:colOff>180975</xdr:colOff>
      <xdr:row>17</xdr:row>
      <xdr:rowOff>133350</xdr:rowOff>
    </xdr:from>
    <xdr:to>
      <xdr:col>11</xdr:col>
      <xdr:colOff>9525</xdr:colOff>
      <xdr:row>19</xdr:row>
      <xdr:rowOff>152400</xdr:rowOff>
    </xdr:to>
    <xdr:sp macro="" textlink="">
      <xdr:nvSpPr>
        <xdr:cNvPr id="15423" name="Line 4"/>
        <xdr:cNvSpPr>
          <a:spLocks noChangeShapeType="1"/>
        </xdr:cNvSpPr>
      </xdr:nvSpPr>
      <xdr:spPr bwMode="auto">
        <a:xfrm flipH="1" flipV="1">
          <a:off x="4638675" y="4343400"/>
          <a:ext cx="371475" cy="4762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11</xdr:col>
      <xdr:colOff>152400</xdr:colOff>
      <xdr:row>25</xdr:row>
      <xdr:rowOff>133350</xdr:rowOff>
    </xdr:from>
    <xdr:to>
      <xdr:col>11</xdr:col>
      <xdr:colOff>152400</xdr:colOff>
      <xdr:row>28</xdr:row>
      <xdr:rowOff>171450</xdr:rowOff>
    </xdr:to>
    <xdr:sp macro="" textlink="">
      <xdr:nvSpPr>
        <xdr:cNvPr id="15424" name="Line 5"/>
        <xdr:cNvSpPr>
          <a:spLocks noChangeShapeType="1"/>
        </xdr:cNvSpPr>
      </xdr:nvSpPr>
      <xdr:spPr bwMode="auto">
        <a:xfrm flipV="1">
          <a:off x="5153025" y="6219825"/>
          <a:ext cx="0" cy="7239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oval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11</xdr:col>
      <xdr:colOff>152400</xdr:colOff>
      <xdr:row>23</xdr:row>
      <xdr:rowOff>47625</xdr:rowOff>
    </xdr:from>
    <xdr:to>
      <xdr:col>11</xdr:col>
      <xdr:colOff>209550</xdr:colOff>
      <xdr:row>25</xdr:row>
      <xdr:rowOff>76200</xdr:rowOff>
    </xdr:to>
    <xdr:sp macro="" textlink="">
      <xdr:nvSpPr>
        <xdr:cNvPr id="15425" name="Line 6"/>
        <xdr:cNvSpPr>
          <a:spLocks noChangeShapeType="1"/>
        </xdr:cNvSpPr>
      </xdr:nvSpPr>
      <xdr:spPr bwMode="auto">
        <a:xfrm flipV="1">
          <a:off x="5153025" y="5629275"/>
          <a:ext cx="57150" cy="5334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11</xdr:col>
      <xdr:colOff>209550</xdr:colOff>
      <xdr:row>31</xdr:row>
      <xdr:rowOff>142875</xdr:rowOff>
    </xdr:from>
    <xdr:to>
      <xdr:col>11</xdr:col>
      <xdr:colOff>381000</xdr:colOff>
      <xdr:row>34</xdr:row>
      <xdr:rowOff>180975</xdr:rowOff>
    </xdr:to>
    <xdr:sp macro="" textlink="">
      <xdr:nvSpPr>
        <xdr:cNvPr id="15426" name="Line 7"/>
        <xdr:cNvSpPr>
          <a:spLocks noChangeShapeType="1"/>
        </xdr:cNvSpPr>
      </xdr:nvSpPr>
      <xdr:spPr bwMode="auto">
        <a:xfrm flipH="1" flipV="1">
          <a:off x="5210175" y="7600950"/>
          <a:ext cx="171450" cy="7239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oval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11</xdr:col>
      <xdr:colOff>28575</xdr:colOff>
      <xdr:row>29</xdr:row>
      <xdr:rowOff>57150</xdr:rowOff>
    </xdr:from>
    <xdr:to>
      <xdr:col>11</xdr:col>
      <xdr:colOff>190500</xdr:colOff>
      <xdr:row>31</xdr:row>
      <xdr:rowOff>104775</xdr:rowOff>
    </xdr:to>
    <xdr:sp macro="" textlink="">
      <xdr:nvSpPr>
        <xdr:cNvPr id="15427" name="Line 8"/>
        <xdr:cNvSpPr>
          <a:spLocks noChangeShapeType="1"/>
        </xdr:cNvSpPr>
      </xdr:nvSpPr>
      <xdr:spPr bwMode="auto">
        <a:xfrm flipH="1" flipV="1">
          <a:off x="5029200" y="7058025"/>
          <a:ext cx="161925" cy="5048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11</xdr:col>
      <xdr:colOff>257175</xdr:colOff>
      <xdr:row>37</xdr:row>
      <xdr:rowOff>85725</xdr:rowOff>
    </xdr:from>
    <xdr:to>
      <xdr:col>11</xdr:col>
      <xdr:colOff>257175</xdr:colOff>
      <xdr:row>40</xdr:row>
      <xdr:rowOff>123825</xdr:rowOff>
    </xdr:to>
    <xdr:sp macro="" textlink="">
      <xdr:nvSpPr>
        <xdr:cNvPr id="15428" name="Line 9"/>
        <xdr:cNvSpPr>
          <a:spLocks noChangeShapeType="1"/>
        </xdr:cNvSpPr>
      </xdr:nvSpPr>
      <xdr:spPr bwMode="auto">
        <a:xfrm flipV="1">
          <a:off x="5257800" y="8915400"/>
          <a:ext cx="0" cy="7239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oval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11</xdr:col>
      <xdr:colOff>257175</xdr:colOff>
      <xdr:row>35</xdr:row>
      <xdr:rowOff>47625</xdr:rowOff>
    </xdr:from>
    <xdr:to>
      <xdr:col>11</xdr:col>
      <xdr:colOff>257175</xdr:colOff>
      <xdr:row>37</xdr:row>
      <xdr:rowOff>9525</xdr:rowOff>
    </xdr:to>
    <xdr:sp macro="" textlink="">
      <xdr:nvSpPr>
        <xdr:cNvPr id="15429" name="Line 10"/>
        <xdr:cNvSpPr>
          <a:spLocks noChangeShapeType="1"/>
        </xdr:cNvSpPr>
      </xdr:nvSpPr>
      <xdr:spPr bwMode="auto">
        <a:xfrm flipV="1">
          <a:off x="5257800" y="8420100"/>
          <a:ext cx="0" cy="4191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9</xdr:col>
      <xdr:colOff>152400</xdr:colOff>
      <xdr:row>43</xdr:row>
      <xdr:rowOff>57150</xdr:rowOff>
    </xdr:from>
    <xdr:to>
      <xdr:col>9</xdr:col>
      <xdr:colOff>152400</xdr:colOff>
      <xdr:row>46</xdr:row>
      <xdr:rowOff>95250</xdr:rowOff>
    </xdr:to>
    <xdr:sp macro="" textlink="">
      <xdr:nvSpPr>
        <xdr:cNvPr id="15430" name="Line 11"/>
        <xdr:cNvSpPr>
          <a:spLocks noChangeShapeType="1"/>
        </xdr:cNvSpPr>
      </xdr:nvSpPr>
      <xdr:spPr bwMode="auto">
        <a:xfrm flipV="1">
          <a:off x="4610100" y="10220325"/>
          <a:ext cx="0" cy="7239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oval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9</xdr:col>
      <xdr:colOff>161925</xdr:colOff>
      <xdr:row>41</xdr:row>
      <xdr:rowOff>85725</xdr:rowOff>
    </xdr:from>
    <xdr:to>
      <xdr:col>10</xdr:col>
      <xdr:colOff>9525</xdr:colOff>
      <xdr:row>43</xdr:row>
      <xdr:rowOff>28575</xdr:rowOff>
    </xdr:to>
    <xdr:sp macro="" textlink="">
      <xdr:nvSpPr>
        <xdr:cNvPr id="15431" name="Line 12"/>
        <xdr:cNvSpPr>
          <a:spLocks noChangeShapeType="1"/>
        </xdr:cNvSpPr>
      </xdr:nvSpPr>
      <xdr:spPr bwMode="auto">
        <a:xfrm flipV="1">
          <a:off x="4619625" y="9791700"/>
          <a:ext cx="114300" cy="4000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9</xdr:col>
      <xdr:colOff>247650</xdr:colOff>
      <xdr:row>49</xdr:row>
      <xdr:rowOff>19050</xdr:rowOff>
    </xdr:from>
    <xdr:to>
      <xdr:col>9</xdr:col>
      <xdr:colOff>247650</xdr:colOff>
      <xdr:row>52</xdr:row>
      <xdr:rowOff>57150</xdr:rowOff>
    </xdr:to>
    <xdr:sp macro="" textlink="">
      <xdr:nvSpPr>
        <xdr:cNvPr id="15432" name="Line 13"/>
        <xdr:cNvSpPr>
          <a:spLocks noChangeShapeType="1"/>
        </xdr:cNvSpPr>
      </xdr:nvSpPr>
      <xdr:spPr bwMode="auto">
        <a:xfrm flipV="1">
          <a:off x="4705350" y="11515725"/>
          <a:ext cx="0" cy="7239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oval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9</xdr:col>
      <xdr:colOff>257175</xdr:colOff>
      <xdr:row>47</xdr:row>
      <xdr:rowOff>95250</xdr:rowOff>
    </xdr:from>
    <xdr:to>
      <xdr:col>10</xdr:col>
      <xdr:colOff>180975</xdr:colOff>
      <xdr:row>48</xdr:row>
      <xdr:rowOff>161925</xdr:rowOff>
    </xdr:to>
    <xdr:sp macro="" textlink="">
      <xdr:nvSpPr>
        <xdr:cNvPr id="15433" name="Line 14"/>
        <xdr:cNvSpPr>
          <a:spLocks noChangeShapeType="1"/>
        </xdr:cNvSpPr>
      </xdr:nvSpPr>
      <xdr:spPr bwMode="auto">
        <a:xfrm flipV="1">
          <a:off x="4714875" y="11134725"/>
          <a:ext cx="190500" cy="2952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4</xdr:row>
          <xdr:rowOff>38100</xdr:rowOff>
        </xdr:from>
        <xdr:to>
          <xdr:col>17</xdr:col>
          <xdr:colOff>276225</xdr:colOff>
          <xdr:row>5</xdr:row>
          <xdr:rowOff>152400</xdr:rowOff>
        </xdr:to>
        <xdr:sp macro="" textlink="">
          <xdr:nvSpPr>
            <xdr:cNvPr id="15375" name="Drop Down 15" hidden="1">
              <a:extLst>
                <a:ext uri="{63B3BB69-23CF-44E3-9099-C40C66FF867C}">
                  <a14:compatExt spid="_x0000_s153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180975</xdr:colOff>
          <xdr:row>3</xdr:row>
          <xdr:rowOff>38100</xdr:rowOff>
        </xdr:from>
        <xdr:to>
          <xdr:col>19</xdr:col>
          <xdr:colOff>942975</xdr:colOff>
          <xdr:row>3</xdr:row>
          <xdr:rowOff>333375</xdr:rowOff>
        </xdr:to>
        <xdr:sp macro="" textlink="">
          <xdr:nvSpPr>
            <xdr:cNvPr id="15376" name="Drop Down 16" hidden="1">
              <a:extLst>
                <a:ext uri="{63B3BB69-23CF-44E3-9099-C40C66FF867C}">
                  <a14:compatExt spid="_x0000_s153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47625</xdr:colOff>
      <xdr:row>29</xdr:row>
      <xdr:rowOff>19050</xdr:rowOff>
    </xdr:from>
    <xdr:to>
      <xdr:col>12</xdr:col>
      <xdr:colOff>695325</xdr:colOff>
      <xdr:row>39</xdr:row>
      <xdr:rowOff>19050</xdr:rowOff>
    </xdr:to>
    <xdr:pic>
      <xdr:nvPicPr>
        <xdr:cNvPr id="46099" name="Picture 1" descr="skizze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62525" y="4962525"/>
          <a:ext cx="1181100" cy="1647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66675</xdr:colOff>
      <xdr:row>28</xdr:row>
      <xdr:rowOff>66675</xdr:rowOff>
    </xdr:from>
    <xdr:to>
      <xdr:col>12</xdr:col>
      <xdr:colOff>476250</xdr:colOff>
      <xdr:row>29</xdr:row>
      <xdr:rowOff>28575</xdr:rowOff>
    </xdr:to>
    <xdr:sp macro="" textlink="">
      <xdr:nvSpPr>
        <xdr:cNvPr id="46082" name="Text Box 2"/>
        <xdr:cNvSpPr txBox="1">
          <a:spLocks noChangeArrowheads="1"/>
        </xdr:cNvSpPr>
      </xdr:nvSpPr>
      <xdr:spPr bwMode="auto">
        <a:xfrm>
          <a:off x="4981575" y="4819650"/>
          <a:ext cx="11239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de-CH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cm</a:t>
          </a:r>
          <a:r>
            <a:rPr lang="de-CH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Profilskizze</a:t>
          </a:r>
        </a:p>
      </xdr:txBody>
    </xdr:sp>
    <xdr:clientData/>
  </xdr:twoCellAnchor>
  <xdr:twoCellAnchor editAs="oneCell">
    <xdr:from>
      <xdr:col>7</xdr:col>
      <xdr:colOff>19050</xdr:colOff>
      <xdr:row>15</xdr:row>
      <xdr:rowOff>104775</xdr:rowOff>
    </xdr:from>
    <xdr:to>
      <xdr:col>12</xdr:col>
      <xdr:colOff>438150</xdr:colOff>
      <xdr:row>25</xdr:row>
      <xdr:rowOff>95250</xdr:rowOff>
    </xdr:to>
    <xdr:pic>
      <xdr:nvPicPr>
        <xdr:cNvPr id="46101" name="Picture 3" descr="Humusform_Darstellung_ohne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9925" y="2714625"/>
          <a:ext cx="2857500" cy="1609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47625</xdr:colOff>
      <xdr:row>19</xdr:row>
      <xdr:rowOff>9525</xdr:rowOff>
    </xdr:from>
    <xdr:to>
      <xdr:col>11</xdr:col>
      <xdr:colOff>180975</xdr:colOff>
      <xdr:row>21</xdr:row>
      <xdr:rowOff>104775</xdr:rowOff>
    </xdr:to>
    <xdr:sp macro="" textlink="">
      <xdr:nvSpPr>
        <xdr:cNvPr id="46102" name="Rectangle 4"/>
        <xdr:cNvSpPr>
          <a:spLocks noChangeArrowheads="1"/>
        </xdr:cNvSpPr>
      </xdr:nvSpPr>
      <xdr:spPr bwMode="auto">
        <a:xfrm>
          <a:off x="4962525" y="3267075"/>
          <a:ext cx="133350" cy="4191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219075</xdr:colOff>
          <xdr:row>34</xdr:row>
          <xdr:rowOff>133350</xdr:rowOff>
        </xdr:from>
        <xdr:to>
          <xdr:col>19</xdr:col>
          <xdr:colOff>171450</xdr:colOff>
          <xdr:row>36</xdr:row>
          <xdr:rowOff>28575</xdr:rowOff>
        </xdr:to>
        <xdr:sp macro="" textlink="">
          <xdr:nvSpPr>
            <xdr:cNvPr id="46085" name="Check Box 5" hidden="1">
              <a:extLst>
                <a:ext uri="{63B3BB69-23CF-44E3-9099-C40C66FF867C}">
                  <a14:compatExt spid="_x0000_s460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219075</xdr:colOff>
          <xdr:row>35</xdr:row>
          <xdr:rowOff>133350</xdr:rowOff>
        </xdr:from>
        <xdr:to>
          <xdr:col>19</xdr:col>
          <xdr:colOff>171450</xdr:colOff>
          <xdr:row>37</xdr:row>
          <xdr:rowOff>28575</xdr:rowOff>
        </xdr:to>
        <xdr:sp macro="" textlink="">
          <xdr:nvSpPr>
            <xdr:cNvPr id="46086" name="Check Box 6" hidden="1">
              <a:extLst>
                <a:ext uri="{63B3BB69-23CF-44E3-9099-C40C66FF867C}">
                  <a14:compatExt spid="_x0000_s460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1628775</xdr:colOff>
          <xdr:row>5</xdr:row>
          <xdr:rowOff>66675</xdr:rowOff>
        </xdr:from>
        <xdr:to>
          <xdr:col>6</xdr:col>
          <xdr:colOff>104775</xdr:colOff>
          <xdr:row>6</xdr:row>
          <xdr:rowOff>95250</xdr:rowOff>
        </xdr:to>
        <xdr:sp macro="" textlink="">
          <xdr:nvSpPr>
            <xdr:cNvPr id="47105" name="Check Box 1" hidden="1">
              <a:extLst>
                <a:ext uri="{63B3BB69-23CF-44E3-9099-C40C66FF867C}">
                  <a14:compatExt spid="_x0000_s471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1628775</xdr:colOff>
          <xdr:row>9</xdr:row>
          <xdr:rowOff>47625</xdr:rowOff>
        </xdr:from>
        <xdr:to>
          <xdr:col>6</xdr:col>
          <xdr:colOff>104775</xdr:colOff>
          <xdr:row>10</xdr:row>
          <xdr:rowOff>76200</xdr:rowOff>
        </xdr:to>
        <xdr:sp macro="" textlink="">
          <xdr:nvSpPr>
            <xdr:cNvPr id="47106" name="Check Box 2" hidden="1">
              <a:extLst>
                <a:ext uri="{63B3BB69-23CF-44E3-9099-C40C66FF867C}">
                  <a14:compatExt spid="_x0000_s471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1628775</xdr:colOff>
          <xdr:row>13</xdr:row>
          <xdr:rowOff>66675</xdr:rowOff>
        </xdr:from>
        <xdr:to>
          <xdr:col>6</xdr:col>
          <xdr:colOff>104775</xdr:colOff>
          <xdr:row>14</xdr:row>
          <xdr:rowOff>95250</xdr:rowOff>
        </xdr:to>
        <xdr:sp macro="" textlink="">
          <xdr:nvSpPr>
            <xdr:cNvPr id="47107" name="Check Box 3" hidden="1">
              <a:extLst>
                <a:ext uri="{63B3BB69-23CF-44E3-9099-C40C66FF867C}">
                  <a14:compatExt spid="_x0000_s471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1628775</xdr:colOff>
          <xdr:row>17</xdr:row>
          <xdr:rowOff>95250</xdr:rowOff>
        </xdr:from>
        <xdr:to>
          <xdr:col>6</xdr:col>
          <xdr:colOff>104775</xdr:colOff>
          <xdr:row>18</xdr:row>
          <xdr:rowOff>123825</xdr:rowOff>
        </xdr:to>
        <xdr:sp macro="" textlink="">
          <xdr:nvSpPr>
            <xdr:cNvPr id="47108" name="Check Box 4" hidden="1">
              <a:extLst>
                <a:ext uri="{63B3BB69-23CF-44E3-9099-C40C66FF867C}">
                  <a14:compatExt spid="_x0000_s471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1628775</xdr:colOff>
          <xdr:row>21</xdr:row>
          <xdr:rowOff>76200</xdr:rowOff>
        </xdr:from>
        <xdr:to>
          <xdr:col>6</xdr:col>
          <xdr:colOff>104775</xdr:colOff>
          <xdr:row>22</xdr:row>
          <xdr:rowOff>104775</xdr:rowOff>
        </xdr:to>
        <xdr:sp macro="" textlink="">
          <xdr:nvSpPr>
            <xdr:cNvPr id="47109" name="Check Box 5" hidden="1">
              <a:extLst>
                <a:ext uri="{63B3BB69-23CF-44E3-9099-C40C66FF867C}">
                  <a14:compatExt spid="_x0000_s471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1628775</xdr:colOff>
          <xdr:row>25</xdr:row>
          <xdr:rowOff>76200</xdr:rowOff>
        </xdr:from>
        <xdr:to>
          <xdr:col>6</xdr:col>
          <xdr:colOff>104775</xdr:colOff>
          <xdr:row>26</xdr:row>
          <xdr:rowOff>104775</xdr:rowOff>
        </xdr:to>
        <xdr:sp macro="" textlink="">
          <xdr:nvSpPr>
            <xdr:cNvPr id="47110" name="Check Box 6" hidden="1">
              <a:extLst>
                <a:ext uri="{63B3BB69-23CF-44E3-9099-C40C66FF867C}">
                  <a14:compatExt spid="_x0000_s471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1638300</xdr:colOff>
          <xdr:row>29</xdr:row>
          <xdr:rowOff>114300</xdr:rowOff>
        </xdr:from>
        <xdr:to>
          <xdr:col>6</xdr:col>
          <xdr:colOff>114300</xdr:colOff>
          <xdr:row>30</xdr:row>
          <xdr:rowOff>142875</xdr:rowOff>
        </xdr:to>
        <xdr:sp macro="" textlink="">
          <xdr:nvSpPr>
            <xdr:cNvPr id="47111" name="Check Box 7" hidden="1">
              <a:extLst>
                <a:ext uri="{63B3BB69-23CF-44E3-9099-C40C66FF867C}">
                  <a14:compatExt spid="_x0000_s471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9.xml"/><Relationship Id="rId4" Type="http://schemas.openxmlformats.org/officeDocument/2006/relationships/ctrlProp" Target="../ctrlProps/ctrlProp8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5" Type="http://schemas.openxmlformats.org/officeDocument/2006/relationships/ctrlProp" Target="../ctrlProps/ctrlProp11.xml"/><Relationship Id="rId4" Type="http://schemas.openxmlformats.org/officeDocument/2006/relationships/ctrlProp" Target="../ctrlProps/ctrlProp10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6.xml"/><Relationship Id="rId3" Type="http://schemas.openxmlformats.org/officeDocument/2006/relationships/vmlDrawing" Target="../drawings/vmlDrawing4.vml"/><Relationship Id="rId7" Type="http://schemas.openxmlformats.org/officeDocument/2006/relationships/ctrlProp" Target="../ctrlProps/ctrlProp15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Relationship Id="rId6" Type="http://schemas.openxmlformats.org/officeDocument/2006/relationships/ctrlProp" Target="../ctrlProps/ctrlProp14.xml"/><Relationship Id="rId5" Type="http://schemas.openxmlformats.org/officeDocument/2006/relationships/ctrlProp" Target="../ctrlProps/ctrlProp13.xml"/><Relationship Id="rId10" Type="http://schemas.openxmlformats.org/officeDocument/2006/relationships/ctrlProp" Target="../ctrlProps/ctrlProp18.xml"/><Relationship Id="rId4" Type="http://schemas.openxmlformats.org/officeDocument/2006/relationships/ctrlProp" Target="../ctrlProps/ctrlProp12.xml"/><Relationship Id="rId9" Type="http://schemas.openxmlformats.org/officeDocument/2006/relationships/ctrlProp" Target="../ctrlProps/ctrlProp17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B36"/>
  <sheetViews>
    <sheetView workbookViewId="0">
      <selection activeCell="Z14" sqref="Z14"/>
    </sheetView>
  </sheetViews>
  <sheetFormatPr baseColWidth="10" defaultColWidth="10" defaultRowHeight="12.75"/>
  <cols>
    <col min="1" max="1" width="10.125" style="70" customWidth="1"/>
    <col min="2" max="2" width="5.875" style="70" customWidth="1"/>
    <col min="3" max="3" width="8.5" style="70" customWidth="1"/>
    <col min="4" max="4" width="7.625" style="70" customWidth="1"/>
    <col min="5" max="5" width="3.875" style="70" customWidth="1"/>
    <col min="6" max="6" width="8.5" style="70" customWidth="1"/>
    <col min="7" max="7" width="7" style="70" customWidth="1"/>
    <col min="8" max="8" width="3" style="70" customWidth="1"/>
    <col min="9" max="9" width="5" style="70" customWidth="1"/>
    <col min="10" max="10" width="2" style="70" customWidth="1"/>
    <col min="11" max="11" width="6.75" style="70" customWidth="1"/>
    <col min="12" max="12" width="2" style="70" customWidth="1"/>
    <col min="13" max="13" width="2.875" style="70" customWidth="1"/>
    <col min="14" max="14" width="2.25" style="70" customWidth="1"/>
    <col min="15" max="15" width="2.75" style="70" customWidth="1"/>
    <col min="16" max="16" width="3.25" style="70" customWidth="1"/>
    <col min="17" max="17" width="8.5" style="70" customWidth="1"/>
    <col min="18" max="18" width="3.25" style="70" customWidth="1"/>
    <col min="19" max="19" width="2.25" style="70" customWidth="1"/>
    <col min="20" max="20" width="3.875" style="70" customWidth="1"/>
    <col min="21" max="21" width="8" style="70" customWidth="1"/>
    <col min="22" max="22" width="6.125" style="70" customWidth="1"/>
    <col min="23" max="16384" width="10" style="70"/>
  </cols>
  <sheetData>
    <row r="1" spans="1:28" ht="15" customHeight="1" thickBot="1">
      <c r="A1" s="67" t="s">
        <v>584</v>
      </c>
      <c r="B1" s="67"/>
      <c r="C1" s="291" t="s">
        <v>585</v>
      </c>
      <c r="D1" s="291"/>
      <c r="E1" s="291"/>
      <c r="F1" s="291"/>
      <c r="G1" s="291"/>
      <c r="H1" s="291"/>
      <c r="I1" s="291"/>
      <c r="J1" s="291"/>
      <c r="K1" s="291"/>
      <c r="L1" s="291"/>
      <c r="M1" s="291"/>
      <c r="N1" s="291"/>
      <c r="O1" s="291"/>
      <c r="P1" s="291"/>
      <c r="Q1" s="291"/>
      <c r="R1" s="291"/>
      <c r="S1" s="68"/>
      <c r="T1" s="68"/>
      <c r="U1" s="69"/>
      <c r="V1" s="292"/>
      <c r="W1" s="293"/>
    </row>
    <row r="2" spans="1:28" s="79" customFormat="1" ht="20.100000000000001" customHeight="1" thickBot="1">
      <c r="A2" s="71" t="s">
        <v>262</v>
      </c>
      <c r="B2" s="72"/>
      <c r="C2" s="72" t="s">
        <v>263</v>
      </c>
      <c r="D2" s="72"/>
      <c r="E2" s="72"/>
      <c r="F2" s="73"/>
      <c r="G2" s="294" t="s">
        <v>586</v>
      </c>
      <c r="H2" s="295"/>
      <c r="I2" s="74">
        <v>4</v>
      </c>
      <c r="J2" s="73"/>
      <c r="K2" s="294" t="s">
        <v>587</v>
      </c>
      <c r="L2" s="296"/>
      <c r="M2" s="297">
        <v>0.27700000000000002</v>
      </c>
      <c r="N2" s="298"/>
      <c r="O2" s="294" t="s">
        <v>93</v>
      </c>
      <c r="P2" s="299"/>
      <c r="Q2" s="75">
        <v>40022</v>
      </c>
      <c r="R2" s="294" t="s">
        <v>588</v>
      </c>
      <c r="S2" s="299"/>
      <c r="T2" s="299"/>
      <c r="U2" s="110" t="s">
        <v>264</v>
      </c>
      <c r="V2" s="76"/>
      <c r="W2" s="77"/>
      <c r="X2" s="78"/>
    </row>
    <row r="3" spans="1:28" ht="20.100000000000001" customHeight="1" thickBot="1">
      <c r="A3" s="71" t="s">
        <v>454</v>
      </c>
      <c r="B3" s="305" t="s">
        <v>265</v>
      </c>
      <c r="C3" s="305"/>
      <c r="D3" s="305"/>
      <c r="E3" s="305"/>
      <c r="F3" s="306"/>
      <c r="G3" s="309" t="s">
        <v>589</v>
      </c>
      <c r="H3" s="310"/>
      <c r="I3" s="305" t="s">
        <v>266</v>
      </c>
      <c r="J3" s="305"/>
      <c r="K3" s="305"/>
      <c r="L3" s="305"/>
      <c r="M3" s="305"/>
      <c r="N3" s="306"/>
      <c r="O3" s="80" t="s">
        <v>590</v>
      </c>
      <c r="P3" s="81"/>
      <c r="Q3" s="81"/>
      <c r="R3" s="307">
        <v>0.7</v>
      </c>
      <c r="S3" s="305"/>
      <c r="T3" s="305"/>
      <c r="U3" s="305"/>
      <c r="V3" s="305"/>
      <c r="W3" s="308"/>
      <c r="X3" s="82"/>
      <c r="Y3" s="82"/>
      <c r="Z3" s="82"/>
      <c r="AA3" s="82"/>
      <c r="AB3" s="82"/>
    </row>
    <row r="4" spans="1:28" ht="20.100000000000001" customHeight="1" thickBot="1">
      <c r="A4" s="303" t="s">
        <v>591</v>
      </c>
      <c r="B4" s="295"/>
      <c r="C4" s="295"/>
      <c r="D4" s="295"/>
      <c r="E4" s="295"/>
      <c r="F4" s="295"/>
      <c r="G4" s="295"/>
      <c r="H4" s="295"/>
      <c r="I4" s="295"/>
      <c r="J4" s="295"/>
      <c r="K4" s="295"/>
      <c r="L4" s="295"/>
      <c r="M4" s="295"/>
      <c r="N4" s="295"/>
      <c r="O4" s="295"/>
      <c r="P4" s="295"/>
      <c r="Q4" s="295"/>
      <c r="R4" s="304"/>
      <c r="S4" s="304"/>
      <c r="T4" s="304"/>
      <c r="U4" s="305"/>
      <c r="V4" s="305"/>
      <c r="W4" s="308"/>
      <c r="X4" s="82"/>
      <c r="Y4" s="82"/>
      <c r="Z4" s="82"/>
      <c r="AA4" s="82"/>
      <c r="AB4" s="82"/>
    </row>
    <row r="5" spans="1:28" s="87" customFormat="1" ht="15" customHeight="1">
      <c r="A5" s="83" t="s">
        <v>592</v>
      </c>
      <c r="B5" s="84"/>
      <c r="C5" s="84"/>
      <c r="D5" s="85"/>
      <c r="E5" s="85"/>
      <c r="F5" s="85"/>
      <c r="G5" s="85"/>
      <c r="H5" s="85"/>
      <c r="I5" s="85"/>
      <c r="J5" s="85"/>
      <c r="K5" s="84"/>
      <c r="L5" s="84"/>
      <c r="M5" s="85"/>
      <c r="N5" s="86"/>
      <c r="O5" s="300" t="s">
        <v>593</v>
      </c>
      <c r="P5" s="301"/>
      <c r="Q5" s="301"/>
      <c r="R5" s="301"/>
      <c r="S5" s="301"/>
      <c r="T5" s="301"/>
      <c r="U5" s="301"/>
      <c r="V5" s="301"/>
      <c r="W5" s="302"/>
    </row>
    <row r="6" spans="1:28" s="87" customFormat="1" ht="15" customHeight="1">
      <c r="A6" s="311"/>
      <c r="B6" s="312"/>
      <c r="C6" s="312"/>
      <c r="D6" s="312"/>
      <c r="E6" s="312"/>
      <c r="F6" s="312"/>
      <c r="G6" s="312"/>
      <c r="H6" s="312"/>
      <c r="I6" s="312"/>
      <c r="J6" s="312"/>
      <c r="K6" s="312"/>
      <c r="L6" s="312"/>
      <c r="M6" s="312"/>
      <c r="N6" s="313"/>
      <c r="O6" s="311" t="s">
        <v>267</v>
      </c>
      <c r="P6" s="318"/>
      <c r="Q6" s="318"/>
      <c r="R6" s="318"/>
      <c r="S6" s="318"/>
      <c r="T6" s="318"/>
      <c r="U6" s="318"/>
      <c r="V6" s="318"/>
      <c r="W6" s="319"/>
    </row>
    <row r="7" spans="1:28">
      <c r="A7" s="314"/>
      <c r="B7" s="312"/>
      <c r="C7" s="312"/>
      <c r="D7" s="312"/>
      <c r="E7" s="312"/>
      <c r="F7" s="312"/>
      <c r="G7" s="312"/>
      <c r="H7" s="312"/>
      <c r="I7" s="312"/>
      <c r="J7" s="312"/>
      <c r="K7" s="312"/>
      <c r="L7" s="312"/>
      <c r="M7" s="312"/>
      <c r="N7" s="313"/>
      <c r="O7" s="311"/>
      <c r="P7" s="318"/>
      <c r="Q7" s="318"/>
      <c r="R7" s="318"/>
      <c r="S7" s="318"/>
      <c r="T7" s="318"/>
      <c r="U7" s="318"/>
      <c r="V7" s="318"/>
      <c r="W7" s="319"/>
    </row>
    <row r="8" spans="1:28" ht="14.1" customHeight="1" thickBot="1">
      <c r="A8" s="314"/>
      <c r="B8" s="312"/>
      <c r="C8" s="312"/>
      <c r="D8" s="312"/>
      <c r="E8" s="312"/>
      <c r="F8" s="312"/>
      <c r="G8" s="312"/>
      <c r="H8" s="312"/>
      <c r="I8" s="312"/>
      <c r="J8" s="312"/>
      <c r="K8" s="312"/>
      <c r="L8" s="312"/>
      <c r="M8" s="312"/>
      <c r="N8" s="313"/>
      <c r="O8" s="311"/>
      <c r="P8" s="318"/>
      <c r="Q8" s="318"/>
      <c r="R8" s="318"/>
      <c r="S8" s="318"/>
      <c r="T8" s="318"/>
      <c r="U8" s="318"/>
      <c r="V8" s="318"/>
      <c r="W8" s="319"/>
    </row>
    <row r="9" spans="1:28" ht="14.1" customHeight="1">
      <c r="A9" s="314"/>
      <c r="B9" s="312"/>
      <c r="C9" s="312"/>
      <c r="D9" s="312"/>
      <c r="E9" s="312"/>
      <c r="F9" s="312"/>
      <c r="G9" s="312"/>
      <c r="H9" s="312"/>
      <c r="I9" s="312"/>
      <c r="J9" s="312"/>
      <c r="K9" s="312"/>
      <c r="L9" s="312"/>
      <c r="M9" s="312"/>
      <c r="N9" s="313"/>
      <c r="O9" s="320" t="s">
        <v>594</v>
      </c>
      <c r="P9" s="321"/>
      <c r="Q9" s="321"/>
      <c r="R9" s="321"/>
      <c r="S9" s="321"/>
      <c r="T9" s="321"/>
      <c r="U9" s="321"/>
      <c r="V9" s="321"/>
      <c r="W9" s="322"/>
    </row>
    <row r="10" spans="1:28" ht="14.1" customHeight="1">
      <c r="A10" s="314"/>
      <c r="B10" s="312"/>
      <c r="C10" s="312"/>
      <c r="D10" s="312"/>
      <c r="E10" s="312"/>
      <c r="F10" s="312"/>
      <c r="G10" s="312"/>
      <c r="H10" s="312"/>
      <c r="I10" s="312"/>
      <c r="J10" s="312"/>
      <c r="K10" s="312"/>
      <c r="L10" s="312"/>
      <c r="M10" s="312"/>
      <c r="N10" s="313"/>
      <c r="O10" s="311" t="s">
        <v>268</v>
      </c>
      <c r="P10" s="318"/>
      <c r="Q10" s="318"/>
      <c r="R10" s="318"/>
      <c r="S10" s="318"/>
      <c r="T10" s="318"/>
      <c r="U10" s="318"/>
      <c r="V10" s="318"/>
      <c r="W10" s="319"/>
    </row>
    <row r="11" spans="1:28" ht="14.1" customHeight="1">
      <c r="A11" s="314"/>
      <c r="B11" s="312"/>
      <c r="C11" s="312"/>
      <c r="D11" s="312"/>
      <c r="E11" s="312"/>
      <c r="F11" s="312"/>
      <c r="G11" s="312"/>
      <c r="H11" s="312"/>
      <c r="I11" s="312"/>
      <c r="J11" s="312"/>
      <c r="K11" s="312"/>
      <c r="L11" s="312"/>
      <c r="M11" s="312"/>
      <c r="N11" s="313"/>
      <c r="O11" s="311"/>
      <c r="P11" s="318"/>
      <c r="Q11" s="318"/>
      <c r="R11" s="318"/>
      <c r="S11" s="318"/>
      <c r="T11" s="318"/>
      <c r="U11" s="318"/>
      <c r="V11" s="318"/>
      <c r="W11" s="319"/>
    </row>
    <row r="12" spans="1:28" ht="14.1" customHeight="1">
      <c r="A12" s="314"/>
      <c r="B12" s="312"/>
      <c r="C12" s="312"/>
      <c r="D12" s="312"/>
      <c r="E12" s="312"/>
      <c r="F12" s="312"/>
      <c r="G12" s="312"/>
      <c r="H12" s="312"/>
      <c r="I12" s="312"/>
      <c r="J12" s="312"/>
      <c r="K12" s="312"/>
      <c r="L12" s="312"/>
      <c r="M12" s="312"/>
      <c r="N12" s="313"/>
      <c r="O12" s="311"/>
      <c r="P12" s="318"/>
      <c r="Q12" s="318"/>
      <c r="R12" s="318"/>
      <c r="S12" s="318"/>
      <c r="T12" s="318"/>
      <c r="U12" s="318"/>
      <c r="V12" s="318"/>
      <c r="W12" s="319"/>
    </row>
    <row r="13" spans="1:28" ht="13.5" customHeight="1" thickBot="1">
      <c r="A13" s="314"/>
      <c r="B13" s="312"/>
      <c r="C13" s="312"/>
      <c r="D13" s="312"/>
      <c r="E13" s="312"/>
      <c r="F13" s="312"/>
      <c r="G13" s="312"/>
      <c r="H13" s="312"/>
      <c r="I13" s="312"/>
      <c r="J13" s="312"/>
      <c r="K13" s="312"/>
      <c r="L13" s="312"/>
      <c r="M13" s="312"/>
      <c r="N13" s="313"/>
      <c r="O13" s="311"/>
      <c r="P13" s="318"/>
      <c r="Q13" s="318"/>
      <c r="R13" s="318"/>
      <c r="S13" s="318"/>
      <c r="T13" s="318"/>
      <c r="U13" s="318"/>
      <c r="V13" s="318"/>
      <c r="W13" s="319"/>
    </row>
    <row r="14" spans="1:28" ht="13.5" customHeight="1">
      <c r="A14" s="314"/>
      <c r="B14" s="312"/>
      <c r="C14" s="312"/>
      <c r="D14" s="312"/>
      <c r="E14" s="312"/>
      <c r="F14" s="312"/>
      <c r="G14" s="312"/>
      <c r="H14" s="312"/>
      <c r="I14" s="312"/>
      <c r="J14" s="312"/>
      <c r="K14" s="312"/>
      <c r="L14" s="312"/>
      <c r="M14" s="312"/>
      <c r="N14" s="313"/>
      <c r="O14" s="320" t="s">
        <v>600</v>
      </c>
      <c r="P14" s="321"/>
      <c r="Q14" s="321"/>
      <c r="R14" s="321"/>
      <c r="S14" s="321"/>
      <c r="T14" s="321"/>
      <c r="U14" s="321"/>
      <c r="V14" s="321"/>
      <c r="W14" s="322"/>
    </row>
    <row r="15" spans="1:28" ht="13.5" customHeight="1">
      <c r="A15" s="314"/>
      <c r="B15" s="312"/>
      <c r="C15" s="312"/>
      <c r="D15" s="312"/>
      <c r="E15" s="312"/>
      <c r="F15" s="312"/>
      <c r="G15" s="312"/>
      <c r="H15" s="312"/>
      <c r="I15" s="312"/>
      <c r="J15" s="312"/>
      <c r="K15" s="312"/>
      <c r="L15" s="312"/>
      <c r="M15" s="312"/>
      <c r="N15" s="313"/>
      <c r="O15" s="311" t="s">
        <v>269</v>
      </c>
      <c r="P15" s="318"/>
      <c r="Q15" s="318"/>
      <c r="R15" s="318"/>
      <c r="S15" s="318"/>
      <c r="T15" s="318"/>
      <c r="U15" s="318"/>
      <c r="V15" s="318"/>
      <c r="W15" s="319"/>
    </row>
    <row r="16" spans="1:28" ht="14.1" customHeight="1">
      <c r="A16" s="314"/>
      <c r="B16" s="312"/>
      <c r="C16" s="312"/>
      <c r="D16" s="312"/>
      <c r="E16" s="312"/>
      <c r="F16" s="312"/>
      <c r="G16" s="312"/>
      <c r="H16" s="312"/>
      <c r="I16" s="312"/>
      <c r="J16" s="312"/>
      <c r="K16" s="312"/>
      <c r="L16" s="312"/>
      <c r="M16" s="312"/>
      <c r="N16" s="313"/>
      <c r="O16" s="311"/>
      <c r="P16" s="318"/>
      <c r="Q16" s="318"/>
      <c r="R16" s="318"/>
      <c r="S16" s="318"/>
      <c r="T16" s="318"/>
      <c r="U16" s="318"/>
      <c r="V16" s="318"/>
      <c r="W16" s="319"/>
    </row>
    <row r="17" spans="1:23" ht="14.1" customHeight="1">
      <c r="A17" s="314"/>
      <c r="B17" s="312"/>
      <c r="C17" s="312"/>
      <c r="D17" s="312"/>
      <c r="E17" s="312"/>
      <c r="F17" s="312"/>
      <c r="G17" s="312"/>
      <c r="H17" s="312"/>
      <c r="I17" s="312"/>
      <c r="J17" s="312"/>
      <c r="K17" s="312"/>
      <c r="L17" s="312"/>
      <c r="M17" s="312"/>
      <c r="N17" s="313"/>
      <c r="O17" s="311"/>
      <c r="P17" s="318"/>
      <c r="Q17" s="318"/>
      <c r="R17" s="318"/>
      <c r="S17" s="318"/>
      <c r="T17" s="318"/>
      <c r="U17" s="318"/>
      <c r="V17" s="318"/>
      <c r="W17" s="319"/>
    </row>
    <row r="18" spans="1:23" ht="14.1" customHeight="1">
      <c r="A18" s="314"/>
      <c r="B18" s="312"/>
      <c r="C18" s="312"/>
      <c r="D18" s="312"/>
      <c r="E18" s="312"/>
      <c r="F18" s="312"/>
      <c r="G18" s="312"/>
      <c r="H18" s="312"/>
      <c r="I18" s="312"/>
      <c r="J18" s="312"/>
      <c r="K18" s="312"/>
      <c r="L18" s="312"/>
      <c r="M18" s="312"/>
      <c r="N18" s="313"/>
      <c r="O18" s="311"/>
      <c r="P18" s="318"/>
      <c r="Q18" s="318"/>
      <c r="R18" s="318"/>
      <c r="S18" s="318"/>
      <c r="T18" s="318"/>
      <c r="U18" s="318"/>
      <c r="V18" s="318"/>
      <c r="W18" s="319"/>
    </row>
    <row r="19" spans="1:23" ht="14.1" customHeight="1">
      <c r="A19" s="314"/>
      <c r="B19" s="312"/>
      <c r="C19" s="312"/>
      <c r="D19" s="312"/>
      <c r="E19" s="312"/>
      <c r="F19" s="312"/>
      <c r="G19" s="312"/>
      <c r="H19" s="312"/>
      <c r="I19" s="312"/>
      <c r="J19" s="312"/>
      <c r="K19" s="312"/>
      <c r="L19" s="312"/>
      <c r="M19" s="312"/>
      <c r="N19" s="313"/>
      <c r="O19" s="311"/>
      <c r="P19" s="318"/>
      <c r="Q19" s="318"/>
      <c r="R19" s="318"/>
      <c r="S19" s="318"/>
      <c r="T19" s="318"/>
      <c r="U19" s="318"/>
      <c r="V19" s="318"/>
      <c r="W19" s="319"/>
    </row>
    <row r="20" spans="1:23" ht="14.1" customHeight="1">
      <c r="A20" s="314"/>
      <c r="B20" s="312"/>
      <c r="C20" s="312"/>
      <c r="D20" s="312"/>
      <c r="E20" s="312"/>
      <c r="F20" s="312"/>
      <c r="G20" s="312"/>
      <c r="H20" s="312"/>
      <c r="I20" s="312"/>
      <c r="J20" s="312"/>
      <c r="K20" s="312"/>
      <c r="L20" s="312"/>
      <c r="M20" s="312"/>
      <c r="N20" s="313"/>
      <c r="O20" s="311"/>
      <c r="P20" s="318"/>
      <c r="Q20" s="318"/>
      <c r="R20" s="318"/>
      <c r="S20" s="318"/>
      <c r="T20" s="318"/>
      <c r="U20" s="318"/>
      <c r="V20" s="318"/>
      <c r="W20" s="319"/>
    </row>
    <row r="21" spans="1:23" ht="14.1" customHeight="1">
      <c r="A21" s="314"/>
      <c r="B21" s="312"/>
      <c r="C21" s="312"/>
      <c r="D21" s="312"/>
      <c r="E21" s="312"/>
      <c r="F21" s="312"/>
      <c r="G21" s="312"/>
      <c r="H21" s="312"/>
      <c r="I21" s="312"/>
      <c r="J21" s="312"/>
      <c r="K21" s="312"/>
      <c r="L21" s="312"/>
      <c r="M21" s="312"/>
      <c r="N21" s="313"/>
      <c r="O21" s="311"/>
      <c r="P21" s="318"/>
      <c r="Q21" s="318"/>
      <c r="R21" s="318"/>
      <c r="S21" s="318"/>
      <c r="T21" s="318"/>
      <c r="U21" s="318"/>
      <c r="V21" s="318"/>
      <c r="W21" s="319"/>
    </row>
    <row r="22" spans="1:23" ht="14.1" customHeight="1" thickBot="1">
      <c r="A22" s="314"/>
      <c r="B22" s="312"/>
      <c r="C22" s="312"/>
      <c r="D22" s="312"/>
      <c r="E22" s="312"/>
      <c r="F22" s="312"/>
      <c r="G22" s="312"/>
      <c r="H22" s="312"/>
      <c r="I22" s="312"/>
      <c r="J22" s="312"/>
      <c r="K22" s="312"/>
      <c r="L22" s="312"/>
      <c r="M22" s="312"/>
      <c r="N22" s="313"/>
      <c r="O22" s="323"/>
      <c r="P22" s="324"/>
      <c r="Q22" s="324"/>
      <c r="R22" s="324"/>
      <c r="S22" s="324"/>
      <c r="T22" s="324"/>
      <c r="U22" s="324"/>
      <c r="V22" s="324"/>
      <c r="W22" s="325"/>
    </row>
    <row r="23" spans="1:23" ht="23.25" customHeight="1">
      <c r="A23" s="314"/>
      <c r="B23" s="312"/>
      <c r="C23" s="312"/>
      <c r="D23" s="312"/>
      <c r="E23" s="312"/>
      <c r="F23" s="312"/>
      <c r="G23" s="312"/>
      <c r="H23" s="312"/>
      <c r="I23" s="312"/>
      <c r="J23" s="312"/>
      <c r="K23" s="312"/>
      <c r="L23" s="312"/>
      <c r="M23" s="312"/>
      <c r="N23" s="313"/>
      <c r="O23" s="326" t="s">
        <v>601</v>
      </c>
      <c r="P23" s="321"/>
      <c r="Q23" s="321"/>
      <c r="R23" s="321"/>
      <c r="S23" s="321"/>
      <c r="T23" s="321"/>
      <c r="U23" s="321"/>
      <c r="V23" s="321"/>
      <c r="W23" s="322"/>
    </row>
    <row r="24" spans="1:23" ht="14.1" customHeight="1">
      <c r="A24" s="314"/>
      <c r="B24" s="312"/>
      <c r="C24" s="312"/>
      <c r="D24" s="312"/>
      <c r="E24" s="312"/>
      <c r="F24" s="312"/>
      <c r="G24" s="312"/>
      <c r="H24" s="312"/>
      <c r="I24" s="312"/>
      <c r="J24" s="312"/>
      <c r="K24" s="312"/>
      <c r="L24" s="312"/>
      <c r="M24" s="312"/>
      <c r="N24" s="313"/>
      <c r="O24" s="327"/>
      <c r="P24" s="328"/>
      <c r="Q24" s="328"/>
      <c r="R24" s="328"/>
      <c r="S24" s="328"/>
      <c r="T24" s="328"/>
      <c r="U24" s="328"/>
      <c r="V24" s="328"/>
      <c r="W24" s="329"/>
    </row>
    <row r="25" spans="1:23" ht="24.95" customHeight="1">
      <c r="A25" s="314"/>
      <c r="B25" s="312"/>
      <c r="C25" s="312"/>
      <c r="D25" s="312"/>
      <c r="E25" s="312"/>
      <c r="F25" s="312"/>
      <c r="G25" s="312"/>
      <c r="H25" s="312"/>
      <c r="I25" s="312"/>
      <c r="J25" s="312"/>
      <c r="K25" s="312"/>
      <c r="L25" s="312"/>
      <c r="M25" s="312"/>
      <c r="N25" s="313"/>
      <c r="O25" s="327"/>
      <c r="P25" s="328"/>
      <c r="Q25" s="328"/>
      <c r="R25" s="328"/>
      <c r="S25" s="328"/>
      <c r="T25" s="328"/>
      <c r="U25" s="328"/>
      <c r="V25" s="328"/>
      <c r="W25" s="329"/>
    </row>
    <row r="26" spans="1:23" ht="14.1" customHeight="1">
      <c r="A26" s="314"/>
      <c r="B26" s="312"/>
      <c r="C26" s="312"/>
      <c r="D26" s="312"/>
      <c r="E26" s="312"/>
      <c r="F26" s="312"/>
      <c r="G26" s="312"/>
      <c r="H26" s="312"/>
      <c r="I26" s="312"/>
      <c r="J26" s="312"/>
      <c r="K26" s="312"/>
      <c r="L26" s="312"/>
      <c r="M26" s="312"/>
      <c r="N26" s="313"/>
      <c r="O26" s="327"/>
      <c r="P26" s="328"/>
      <c r="Q26" s="328"/>
      <c r="R26" s="328"/>
      <c r="S26" s="328"/>
      <c r="T26" s="328"/>
      <c r="U26" s="328"/>
      <c r="V26" s="328"/>
      <c r="W26" s="329"/>
    </row>
    <row r="27" spans="1:23" ht="14.1" customHeight="1">
      <c r="A27" s="314"/>
      <c r="B27" s="312"/>
      <c r="C27" s="312"/>
      <c r="D27" s="312"/>
      <c r="E27" s="312"/>
      <c r="F27" s="312"/>
      <c r="G27" s="312"/>
      <c r="H27" s="312"/>
      <c r="I27" s="312"/>
      <c r="J27" s="312"/>
      <c r="K27" s="312"/>
      <c r="L27" s="312"/>
      <c r="M27" s="312"/>
      <c r="N27" s="313"/>
      <c r="O27" s="327"/>
      <c r="P27" s="328"/>
      <c r="Q27" s="328"/>
      <c r="R27" s="328"/>
      <c r="S27" s="328"/>
      <c r="T27" s="328"/>
      <c r="U27" s="328"/>
      <c r="V27" s="328"/>
      <c r="W27" s="329"/>
    </row>
    <row r="28" spans="1:23" ht="14.1" customHeight="1">
      <c r="A28" s="314"/>
      <c r="B28" s="312"/>
      <c r="C28" s="312"/>
      <c r="D28" s="312"/>
      <c r="E28" s="312"/>
      <c r="F28" s="312"/>
      <c r="G28" s="312"/>
      <c r="H28" s="312"/>
      <c r="I28" s="312"/>
      <c r="J28" s="312"/>
      <c r="K28" s="312"/>
      <c r="L28" s="312"/>
      <c r="M28" s="312"/>
      <c r="N28" s="313"/>
      <c r="O28" s="327"/>
      <c r="P28" s="328"/>
      <c r="Q28" s="328"/>
      <c r="R28" s="328"/>
      <c r="S28" s="328"/>
      <c r="T28" s="328"/>
      <c r="U28" s="328"/>
      <c r="V28" s="328"/>
      <c r="W28" s="329"/>
    </row>
    <row r="29" spans="1:23" ht="14.1" customHeight="1">
      <c r="A29" s="314"/>
      <c r="B29" s="312"/>
      <c r="C29" s="312"/>
      <c r="D29" s="312"/>
      <c r="E29" s="312"/>
      <c r="F29" s="312"/>
      <c r="G29" s="312"/>
      <c r="H29" s="312"/>
      <c r="I29" s="312"/>
      <c r="J29" s="312"/>
      <c r="K29" s="312"/>
      <c r="L29" s="312"/>
      <c r="M29" s="312"/>
      <c r="N29" s="313"/>
      <c r="O29" s="327"/>
      <c r="P29" s="328"/>
      <c r="Q29" s="328"/>
      <c r="R29" s="328"/>
      <c r="S29" s="328"/>
      <c r="T29" s="328"/>
      <c r="U29" s="328"/>
      <c r="V29" s="328"/>
      <c r="W29" s="329"/>
    </row>
    <row r="30" spans="1:23" ht="14.1" customHeight="1">
      <c r="A30" s="314"/>
      <c r="B30" s="312"/>
      <c r="C30" s="312"/>
      <c r="D30" s="312"/>
      <c r="E30" s="312"/>
      <c r="F30" s="312"/>
      <c r="G30" s="312"/>
      <c r="H30" s="312"/>
      <c r="I30" s="312"/>
      <c r="J30" s="312"/>
      <c r="K30" s="312"/>
      <c r="L30" s="312"/>
      <c r="M30" s="312"/>
      <c r="N30" s="313"/>
      <c r="O30" s="330"/>
      <c r="P30" s="331"/>
      <c r="Q30" s="331"/>
      <c r="R30" s="331"/>
      <c r="S30" s="331"/>
      <c r="T30" s="331"/>
      <c r="U30" s="331"/>
      <c r="V30" s="331"/>
      <c r="W30" s="332"/>
    </row>
    <row r="31" spans="1:23" ht="14.1" customHeight="1">
      <c r="A31" s="314"/>
      <c r="B31" s="312"/>
      <c r="C31" s="312"/>
      <c r="D31" s="312"/>
      <c r="E31" s="312"/>
      <c r="F31" s="312"/>
      <c r="G31" s="312"/>
      <c r="H31" s="312"/>
      <c r="I31" s="312"/>
      <c r="J31" s="312"/>
      <c r="K31" s="312"/>
      <c r="L31" s="312"/>
      <c r="M31" s="312"/>
      <c r="N31" s="313"/>
      <c r="O31" s="330"/>
      <c r="P31" s="331"/>
      <c r="Q31" s="331"/>
      <c r="R31" s="331"/>
      <c r="S31" s="331"/>
      <c r="T31" s="331"/>
      <c r="U31" s="331"/>
      <c r="V31" s="331"/>
      <c r="W31" s="332"/>
    </row>
    <row r="32" spans="1:23" ht="14.1" customHeight="1">
      <c r="A32" s="314"/>
      <c r="B32" s="312"/>
      <c r="C32" s="312"/>
      <c r="D32" s="312"/>
      <c r="E32" s="312"/>
      <c r="F32" s="312"/>
      <c r="G32" s="312"/>
      <c r="H32" s="312"/>
      <c r="I32" s="312"/>
      <c r="J32" s="312"/>
      <c r="K32" s="312"/>
      <c r="L32" s="312"/>
      <c r="M32" s="312"/>
      <c r="N32" s="313"/>
      <c r="O32" s="330"/>
      <c r="P32" s="331"/>
      <c r="Q32" s="331"/>
      <c r="R32" s="331"/>
      <c r="S32" s="331"/>
      <c r="T32" s="331"/>
      <c r="U32" s="331"/>
      <c r="V32" s="331"/>
      <c r="W32" s="332"/>
    </row>
    <row r="33" spans="1:23" ht="14.1" customHeight="1">
      <c r="A33" s="314"/>
      <c r="B33" s="312"/>
      <c r="C33" s="312"/>
      <c r="D33" s="312"/>
      <c r="E33" s="312"/>
      <c r="F33" s="312"/>
      <c r="G33" s="312"/>
      <c r="H33" s="312"/>
      <c r="I33" s="312"/>
      <c r="J33" s="312"/>
      <c r="K33" s="312"/>
      <c r="L33" s="312"/>
      <c r="M33" s="312"/>
      <c r="N33" s="313"/>
      <c r="O33" s="330"/>
      <c r="P33" s="331"/>
      <c r="Q33" s="331"/>
      <c r="R33" s="331"/>
      <c r="S33" s="331"/>
      <c r="T33" s="331"/>
      <c r="U33" s="331"/>
      <c r="V33" s="331"/>
      <c r="W33" s="332"/>
    </row>
    <row r="34" spans="1:23" ht="14.1" customHeight="1">
      <c r="A34" s="314"/>
      <c r="B34" s="312"/>
      <c r="C34" s="312"/>
      <c r="D34" s="312"/>
      <c r="E34" s="312"/>
      <c r="F34" s="312"/>
      <c r="G34" s="312"/>
      <c r="H34" s="312"/>
      <c r="I34" s="312"/>
      <c r="J34" s="312"/>
      <c r="K34" s="312"/>
      <c r="L34" s="312"/>
      <c r="M34" s="312"/>
      <c r="N34" s="313"/>
      <c r="O34" s="330"/>
      <c r="P34" s="331"/>
      <c r="Q34" s="331"/>
      <c r="R34" s="331"/>
      <c r="S34" s="331"/>
      <c r="T34" s="331"/>
      <c r="U34" s="331"/>
      <c r="V34" s="331"/>
      <c r="W34" s="332"/>
    </row>
    <row r="35" spans="1:23" ht="14.1" customHeight="1">
      <c r="A35" s="314"/>
      <c r="B35" s="312"/>
      <c r="C35" s="312"/>
      <c r="D35" s="312"/>
      <c r="E35" s="312"/>
      <c r="F35" s="312"/>
      <c r="G35" s="312"/>
      <c r="H35" s="312"/>
      <c r="I35" s="312"/>
      <c r="J35" s="312"/>
      <c r="K35" s="312"/>
      <c r="L35" s="312"/>
      <c r="M35" s="312"/>
      <c r="N35" s="313"/>
      <c r="O35" s="330"/>
      <c r="P35" s="331"/>
      <c r="Q35" s="331"/>
      <c r="R35" s="331"/>
      <c r="S35" s="331"/>
      <c r="T35" s="331"/>
      <c r="U35" s="331"/>
      <c r="V35" s="331"/>
      <c r="W35" s="332"/>
    </row>
    <row r="36" spans="1:23" ht="14.1" customHeight="1" thickBot="1">
      <c r="A36" s="315"/>
      <c r="B36" s="316"/>
      <c r="C36" s="316"/>
      <c r="D36" s="316"/>
      <c r="E36" s="316"/>
      <c r="F36" s="316"/>
      <c r="G36" s="316"/>
      <c r="H36" s="316"/>
      <c r="I36" s="316"/>
      <c r="J36" s="316"/>
      <c r="K36" s="316"/>
      <c r="L36" s="316"/>
      <c r="M36" s="316"/>
      <c r="N36" s="317"/>
      <c r="O36" s="333"/>
      <c r="P36" s="334"/>
      <c r="Q36" s="334"/>
      <c r="R36" s="334"/>
      <c r="S36" s="334"/>
      <c r="T36" s="334"/>
      <c r="U36" s="334"/>
      <c r="V36" s="334"/>
      <c r="W36" s="335"/>
    </row>
  </sheetData>
  <mergeCells count="24">
    <mergeCell ref="A6:N36"/>
    <mergeCell ref="O6:W8"/>
    <mergeCell ref="O9:W9"/>
    <mergeCell ref="O10:W13"/>
    <mergeCell ref="O14:W14"/>
    <mergeCell ref="O15:W22"/>
    <mergeCell ref="O23:W23"/>
    <mergeCell ref="O24:W29"/>
    <mergeCell ref="O30:W36"/>
    <mergeCell ref="O5:W5"/>
    <mergeCell ref="A4:Q4"/>
    <mergeCell ref="R4:T4"/>
    <mergeCell ref="I3:N3"/>
    <mergeCell ref="R3:W3"/>
    <mergeCell ref="B3:F3"/>
    <mergeCell ref="G3:H3"/>
    <mergeCell ref="U4:W4"/>
    <mergeCell ref="C1:R1"/>
    <mergeCell ref="V1:W1"/>
    <mergeCell ref="G2:H2"/>
    <mergeCell ref="K2:L2"/>
    <mergeCell ref="M2:N2"/>
    <mergeCell ref="O2:P2"/>
    <mergeCell ref="R2:T2"/>
  </mergeCells>
  <phoneticPr fontId="3" type="noConversion"/>
  <printOptions horizontalCentered="1"/>
  <pageMargins left="0.43" right="0.37" top="0.56999999999999995" bottom="0.28000000000000003" header="0.35433070866141736" footer="0.33"/>
  <pageSetup paperSize="9" orientation="landscape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5058" r:id="rId4" name="Check Box 2">
              <controlPr defaultSize="0" autoFill="0" autoLine="0" autoPict="0">
                <anchor moveWithCells="1">
                  <from>
                    <xdr:col>1</xdr:col>
                    <xdr:colOff>19050</xdr:colOff>
                    <xdr:row>3</xdr:row>
                    <xdr:rowOff>0</xdr:rowOff>
                  </from>
                  <to>
                    <xdr:col>2</xdr:col>
                    <xdr:colOff>76200</xdr:colOff>
                    <xdr:row>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059" r:id="rId5" name="Check Box 3">
              <controlPr defaultSize="0" autoFill="0" autoLine="0" autoPict="0">
                <anchor moveWithCells="1">
                  <from>
                    <xdr:col>2</xdr:col>
                    <xdr:colOff>533400</xdr:colOff>
                    <xdr:row>3</xdr:row>
                    <xdr:rowOff>9525</xdr:rowOff>
                  </from>
                  <to>
                    <xdr:col>3</xdr:col>
                    <xdr:colOff>390525</xdr:colOff>
                    <xdr:row>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060" r:id="rId6" name="Check Box 4">
              <controlPr defaultSize="0" autoFill="0" autoLine="0" autoPict="0">
                <anchor moveWithCells="1">
                  <from>
                    <xdr:col>5</xdr:col>
                    <xdr:colOff>47625</xdr:colOff>
                    <xdr:row>3</xdr:row>
                    <xdr:rowOff>0</xdr:rowOff>
                  </from>
                  <to>
                    <xdr:col>5</xdr:col>
                    <xdr:colOff>552450</xdr:colOff>
                    <xdr:row>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061" r:id="rId7" name="Check Box 5">
              <controlPr defaultSize="0" autoFill="0" autoLine="0" autoPict="0">
                <anchor moveWithCells="1">
                  <from>
                    <xdr:col>6</xdr:col>
                    <xdr:colOff>342900</xdr:colOff>
                    <xdr:row>3</xdr:row>
                    <xdr:rowOff>0</xdr:rowOff>
                  </from>
                  <to>
                    <xdr:col>8</xdr:col>
                    <xdr:colOff>85725</xdr:colOff>
                    <xdr:row>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062" r:id="rId8" name="Check Box 6">
              <controlPr defaultSize="0" autoFill="0" autoLine="0" autoPict="0">
                <anchor moveWithCells="1">
                  <from>
                    <xdr:col>9</xdr:col>
                    <xdr:colOff>28575</xdr:colOff>
                    <xdr:row>3</xdr:row>
                    <xdr:rowOff>0</xdr:rowOff>
                  </from>
                  <to>
                    <xdr:col>12</xdr:col>
                    <xdr:colOff>76200</xdr:colOff>
                    <xdr:row>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063" r:id="rId9" name="Check Box 7">
              <controlPr defaultSize="0" autoFill="0" autoLine="0" autoPict="0">
                <anchor moveWithCells="1">
                  <from>
                    <xdr:col>13</xdr:col>
                    <xdr:colOff>95250</xdr:colOff>
                    <xdr:row>3</xdr:row>
                    <xdr:rowOff>9525</xdr:rowOff>
                  </from>
                  <to>
                    <xdr:col>16</xdr:col>
                    <xdr:colOff>333375</xdr:colOff>
                    <xdr:row>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064" r:id="rId10" name="Check Box 8">
              <controlPr defaultSize="0" autoFill="0" autoLine="0" autoPict="0">
                <anchor moveWithCells="1">
                  <from>
                    <xdr:col>17</xdr:col>
                    <xdr:colOff>38100</xdr:colOff>
                    <xdr:row>3</xdr:row>
                    <xdr:rowOff>9525</xdr:rowOff>
                  </from>
                  <to>
                    <xdr:col>19</xdr:col>
                    <xdr:colOff>228600</xdr:colOff>
                    <xdr:row>3</xdr:row>
                    <xdr:rowOff>228600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5"/>
  <dimension ref="A1:H128"/>
  <sheetViews>
    <sheetView zoomScale="115" workbookViewId="0">
      <pane xSplit="1" ySplit="1" topLeftCell="C50" activePane="bottomRight" state="frozenSplit"/>
      <selection pane="topRight" activeCell="C1" sqref="C1"/>
      <selection pane="bottomLeft" activeCell="A7" sqref="A7"/>
      <selection pane="bottomRight" activeCell="D54" sqref="D54"/>
    </sheetView>
  </sheetViews>
  <sheetFormatPr baseColWidth="10" defaultRowHeight="14.25"/>
  <cols>
    <col min="1" max="1" width="45.75" style="13" bestFit="1" customWidth="1"/>
    <col min="2" max="6" width="22.5" customWidth="1"/>
    <col min="7" max="7" width="22.375" customWidth="1"/>
    <col min="8" max="8" width="22.625" customWidth="1"/>
  </cols>
  <sheetData>
    <row r="1" spans="1:8" ht="51">
      <c r="A1" s="2">
        <v>37</v>
      </c>
      <c r="B1" s="1" t="s">
        <v>83</v>
      </c>
      <c r="C1" s="1" t="s">
        <v>84</v>
      </c>
      <c r="D1" s="1" t="s">
        <v>85</v>
      </c>
      <c r="E1" s="1" t="s">
        <v>79</v>
      </c>
      <c r="F1" s="1" t="s">
        <v>80</v>
      </c>
      <c r="G1" s="1" t="s">
        <v>86</v>
      </c>
      <c r="H1" s="1" t="s">
        <v>81</v>
      </c>
    </row>
    <row r="2" spans="1:8">
      <c r="B2" s="3"/>
      <c r="C2" s="3"/>
      <c r="D2" s="3"/>
      <c r="E2" s="3"/>
      <c r="F2" s="3"/>
      <c r="G2" s="3"/>
      <c r="H2" s="3"/>
    </row>
    <row r="3" spans="1:8" ht="67.5">
      <c r="A3" s="13" t="s">
        <v>464</v>
      </c>
      <c r="B3" s="3" t="s">
        <v>462</v>
      </c>
      <c r="C3" s="3" t="s">
        <v>452</v>
      </c>
      <c r="D3" s="3" t="s">
        <v>453</v>
      </c>
      <c r="E3" s="3" t="s">
        <v>457</v>
      </c>
      <c r="F3" s="3" t="s">
        <v>458</v>
      </c>
      <c r="G3" s="3" t="s">
        <v>465</v>
      </c>
      <c r="H3" s="3" t="s">
        <v>459</v>
      </c>
    </row>
    <row r="4" spans="1:8" ht="67.5">
      <c r="A4" s="13" t="s">
        <v>502</v>
      </c>
      <c r="B4" s="3" t="s">
        <v>503</v>
      </c>
      <c r="C4" s="3" t="s">
        <v>308</v>
      </c>
      <c r="D4" s="3"/>
      <c r="E4" s="3" t="s">
        <v>167</v>
      </c>
      <c r="F4" s="3" t="s">
        <v>168</v>
      </c>
      <c r="G4" s="3" t="s">
        <v>504</v>
      </c>
      <c r="H4" s="3" t="s">
        <v>500</v>
      </c>
    </row>
    <row r="5" spans="1:8" ht="56.25">
      <c r="A5" s="13" t="s">
        <v>505</v>
      </c>
      <c r="B5" s="3" t="s">
        <v>506</v>
      </c>
      <c r="C5" s="3" t="s">
        <v>308</v>
      </c>
      <c r="D5" s="3"/>
      <c r="E5" s="3" t="s">
        <v>167</v>
      </c>
      <c r="F5" s="3" t="s">
        <v>168</v>
      </c>
      <c r="G5" s="3" t="s">
        <v>504</v>
      </c>
      <c r="H5" s="3" t="s">
        <v>500</v>
      </c>
    </row>
    <row r="6" spans="1:8" s="2" customFormat="1" ht="56.25">
      <c r="A6" s="2" t="s">
        <v>525</v>
      </c>
      <c r="B6" s="3" t="s">
        <v>102</v>
      </c>
      <c r="C6" s="3" t="s">
        <v>136</v>
      </c>
      <c r="D6" s="3"/>
      <c r="E6" s="3" t="s">
        <v>523</v>
      </c>
      <c r="F6" s="3" t="s">
        <v>140</v>
      </c>
      <c r="G6" s="3" t="s">
        <v>137</v>
      </c>
      <c r="H6" s="3" t="s">
        <v>273</v>
      </c>
    </row>
    <row r="7" spans="1:8" s="2" customFormat="1" ht="56.25">
      <c r="A7" s="2" t="s">
        <v>526</v>
      </c>
      <c r="B7" s="3" t="s">
        <v>138</v>
      </c>
      <c r="C7" s="3" t="s">
        <v>136</v>
      </c>
      <c r="E7" s="3" t="s">
        <v>523</v>
      </c>
      <c r="F7" s="3" t="s">
        <v>140</v>
      </c>
      <c r="G7" s="3" t="s">
        <v>139</v>
      </c>
      <c r="H7" s="3" t="s">
        <v>273</v>
      </c>
    </row>
    <row r="8" spans="1:8" ht="56.25">
      <c r="A8" s="13" t="s">
        <v>497</v>
      </c>
      <c r="B8" s="3" t="s">
        <v>498</v>
      </c>
      <c r="C8" s="3" t="s">
        <v>308</v>
      </c>
      <c r="E8" s="3" t="s">
        <v>167</v>
      </c>
      <c r="F8" s="3" t="s">
        <v>458</v>
      </c>
      <c r="G8" s="3" t="s">
        <v>499</v>
      </c>
      <c r="H8" s="3" t="s">
        <v>500</v>
      </c>
    </row>
    <row r="9" spans="1:8" ht="67.5">
      <c r="A9" s="13" t="s">
        <v>508</v>
      </c>
      <c r="B9" s="3" t="s">
        <v>507</v>
      </c>
      <c r="C9" s="3" t="s">
        <v>308</v>
      </c>
      <c r="D9" s="3"/>
      <c r="E9" s="3" t="s">
        <v>167</v>
      </c>
      <c r="F9" s="3" t="s">
        <v>458</v>
      </c>
      <c r="G9" s="3" t="s">
        <v>499</v>
      </c>
      <c r="H9" s="3" t="s">
        <v>500</v>
      </c>
    </row>
    <row r="10" spans="1:8" ht="56.25">
      <c r="A10" s="13" t="s">
        <v>509</v>
      </c>
      <c r="B10" s="3" t="s">
        <v>510</v>
      </c>
      <c r="C10" s="3" t="s">
        <v>308</v>
      </c>
      <c r="D10" s="3"/>
      <c r="E10" s="3" t="s">
        <v>167</v>
      </c>
      <c r="F10" s="3" t="s">
        <v>458</v>
      </c>
      <c r="G10" s="3" t="s">
        <v>499</v>
      </c>
      <c r="H10" s="3" t="s">
        <v>500</v>
      </c>
    </row>
    <row r="11" spans="1:8" s="2" customFormat="1" ht="56.25">
      <c r="A11" s="2" t="s">
        <v>524</v>
      </c>
      <c r="B11" s="3" t="s">
        <v>102</v>
      </c>
      <c r="C11" s="3" t="s">
        <v>136</v>
      </c>
      <c r="D11" s="3"/>
      <c r="E11" s="3" t="s">
        <v>523</v>
      </c>
      <c r="F11" s="3" t="s">
        <v>140</v>
      </c>
      <c r="G11" s="3" t="s">
        <v>137</v>
      </c>
      <c r="H11" s="3" t="s">
        <v>273</v>
      </c>
    </row>
    <row r="12" spans="1:8" s="2" customFormat="1" ht="56.25">
      <c r="A12" s="2" t="s">
        <v>528</v>
      </c>
      <c r="B12" s="3" t="s">
        <v>529</v>
      </c>
      <c r="C12" s="3" t="s">
        <v>136</v>
      </c>
      <c r="D12" s="3"/>
      <c r="E12" s="3" t="s">
        <v>523</v>
      </c>
      <c r="F12" s="3" t="s">
        <v>140</v>
      </c>
      <c r="G12" s="3" t="s">
        <v>137</v>
      </c>
      <c r="H12" s="3" t="s">
        <v>273</v>
      </c>
    </row>
    <row r="13" spans="1:8" s="2" customFormat="1" ht="56.25">
      <c r="A13" s="2" t="s">
        <v>534</v>
      </c>
      <c r="B13" s="3" t="s">
        <v>535</v>
      </c>
      <c r="C13" s="3" t="s">
        <v>291</v>
      </c>
      <c r="D13" s="3"/>
      <c r="E13" s="3" t="s">
        <v>523</v>
      </c>
      <c r="F13" s="3" t="s">
        <v>532</v>
      </c>
      <c r="G13" s="3" t="s">
        <v>137</v>
      </c>
      <c r="H13" s="3" t="s">
        <v>533</v>
      </c>
    </row>
    <row r="14" spans="1:8" s="2" customFormat="1" ht="56.25">
      <c r="A14" s="2" t="s">
        <v>530</v>
      </c>
      <c r="B14" s="3" t="s">
        <v>531</v>
      </c>
      <c r="C14" s="3" t="s">
        <v>291</v>
      </c>
      <c r="D14" s="3"/>
      <c r="E14" s="3" t="s">
        <v>523</v>
      </c>
      <c r="F14" s="3" t="s">
        <v>140</v>
      </c>
      <c r="G14" s="3" t="s">
        <v>532</v>
      </c>
      <c r="H14" s="3" t="s">
        <v>533</v>
      </c>
    </row>
    <row r="15" spans="1:8" s="2" customFormat="1" ht="56.25">
      <c r="A15" s="2" t="s">
        <v>527</v>
      </c>
      <c r="B15" s="3" t="s">
        <v>138</v>
      </c>
      <c r="C15" s="3" t="s">
        <v>136</v>
      </c>
      <c r="E15" s="3" t="s">
        <v>523</v>
      </c>
      <c r="F15" s="3" t="s">
        <v>140</v>
      </c>
      <c r="G15" s="3" t="s">
        <v>139</v>
      </c>
      <c r="H15" s="3" t="s">
        <v>273</v>
      </c>
    </row>
    <row r="16" spans="1:8" ht="56.25">
      <c r="A16" s="13" t="s">
        <v>501</v>
      </c>
      <c r="B16" s="3" t="s">
        <v>498</v>
      </c>
      <c r="C16" s="3" t="s">
        <v>308</v>
      </c>
      <c r="E16" s="3" t="s">
        <v>167</v>
      </c>
      <c r="F16" s="3" t="s">
        <v>458</v>
      </c>
      <c r="G16" s="3" t="s">
        <v>499</v>
      </c>
      <c r="H16" s="3" t="s">
        <v>500</v>
      </c>
    </row>
    <row r="17" spans="1:8" ht="56.25">
      <c r="A17" s="13" t="s">
        <v>511</v>
      </c>
      <c r="B17" s="3" t="s">
        <v>515</v>
      </c>
      <c r="C17" s="3" t="s">
        <v>308</v>
      </c>
      <c r="D17" s="3" t="s">
        <v>453</v>
      </c>
      <c r="E17" s="3" t="s">
        <v>167</v>
      </c>
      <c r="F17" s="3" t="s">
        <v>458</v>
      </c>
      <c r="G17" s="3" t="s">
        <v>513</v>
      </c>
      <c r="H17" s="3" t="s">
        <v>514</v>
      </c>
    </row>
    <row r="18" spans="1:8" ht="67.5">
      <c r="A18" s="13" t="s">
        <v>512</v>
      </c>
      <c r="B18" s="3" t="s">
        <v>507</v>
      </c>
      <c r="C18" s="3" t="s">
        <v>308</v>
      </c>
      <c r="D18" s="3"/>
      <c r="E18" s="3" t="s">
        <v>167</v>
      </c>
      <c r="F18" s="3" t="s">
        <v>458</v>
      </c>
      <c r="G18" s="3" t="s">
        <v>499</v>
      </c>
      <c r="H18" s="3" t="s">
        <v>500</v>
      </c>
    </row>
    <row r="19" spans="1:8" ht="56.25">
      <c r="A19" s="13" t="s">
        <v>516</v>
      </c>
      <c r="B19" s="3" t="s">
        <v>517</v>
      </c>
      <c r="C19" s="3" t="s">
        <v>308</v>
      </c>
      <c r="D19" s="3" t="s">
        <v>453</v>
      </c>
      <c r="E19" s="3" t="s">
        <v>167</v>
      </c>
      <c r="F19" s="3" t="s">
        <v>458</v>
      </c>
      <c r="G19" s="3" t="s">
        <v>513</v>
      </c>
      <c r="H19" s="3" t="s">
        <v>514</v>
      </c>
    </row>
    <row r="20" spans="1:8" ht="56.25">
      <c r="A20" s="13" t="s">
        <v>605</v>
      </c>
      <c r="B20" s="3" t="s">
        <v>606</v>
      </c>
      <c r="C20" s="3" t="s">
        <v>136</v>
      </c>
      <c r="D20" s="3"/>
      <c r="E20" s="3" t="s">
        <v>169</v>
      </c>
      <c r="F20" s="3" t="s">
        <v>458</v>
      </c>
      <c r="G20" s="3" t="s">
        <v>607</v>
      </c>
      <c r="H20" s="3" t="s">
        <v>608</v>
      </c>
    </row>
    <row r="21" spans="1:8" ht="45">
      <c r="A21" s="13" t="s">
        <v>575</v>
      </c>
      <c r="B21" s="3" t="s">
        <v>576</v>
      </c>
      <c r="C21" s="3" t="s">
        <v>136</v>
      </c>
      <c r="D21" s="3"/>
      <c r="E21" s="3" t="s">
        <v>577</v>
      </c>
      <c r="F21" s="3" t="s">
        <v>458</v>
      </c>
      <c r="G21" s="3" t="s">
        <v>578</v>
      </c>
      <c r="H21" s="3" t="s">
        <v>579</v>
      </c>
    </row>
    <row r="22" spans="1:8" ht="56.25">
      <c r="A22" s="13" t="s">
        <v>518</v>
      </c>
      <c r="B22" s="3" t="s">
        <v>519</v>
      </c>
      <c r="C22" s="3" t="s">
        <v>308</v>
      </c>
      <c r="D22" s="3"/>
      <c r="E22" s="3" t="s">
        <v>167</v>
      </c>
      <c r="F22" s="3" t="s">
        <v>458</v>
      </c>
      <c r="G22" s="3" t="s">
        <v>520</v>
      </c>
      <c r="H22" s="3" t="s">
        <v>500</v>
      </c>
    </row>
    <row r="23" spans="1:8" ht="56.25">
      <c r="A23" s="13" t="s">
        <v>521</v>
      </c>
      <c r="B23" s="3" t="s">
        <v>522</v>
      </c>
      <c r="C23" s="3" t="s">
        <v>308</v>
      </c>
      <c r="D23" s="3"/>
      <c r="E23" s="3" t="s">
        <v>167</v>
      </c>
      <c r="F23" s="3" t="s">
        <v>458</v>
      </c>
      <c r="G23" s="3" t="s">
        <v>520</v>
      </c>
      <c r="H23" s="3" t="s">
        <v>514</v>
      </c>
    </row>
    <row r="24" spans="1:8" ht="67.5">
      <c r="A24" s="13" t="s">
        <v>495</v>
      </c>
      <c r="B24" s="3" t="s">
        <v>496</v>
      </c>
      <c r="C24" s="3" t="s">
        <v>146</v>
      </c>
      <c r="D24" s="3" t="s">
        <v>453</v>
      </c>
      <c r="E24" s="3" t="s">
        <v>170</v>
      </c>
      <c r="F24" s="3" t="s">
        <v>458</v>
      </c>
      <c r="G24" s="3" t="s">
        <v>494</v>
      </c>
      <c r="H24" s="3" t="s">
        <v>488</v>
      </c>
    </row>
    <row r="25" spans="1:8" ht="67.5">
      <c r="A25" s="13" t="s">
        <v>493</v>
      </c>
      <c r="B25" s="3" t="s">
        <v>145</v>
      </c>
      <c r="C25" s="3" t="s">
        <v>146</v>
      </c>
      <c r="D25" s="3" t="s">
        <v>453</v>
      </c>
      <c r="E25" s="3" t="s">
        <v>170</v>
      </c>
      <c r="F25" s="3" t="s">
        <v>458</v>
      </c>
      <c r="G25" s="3" t="s">
        <v>494</v>
      </c>
      <c r="H25" s="3" t="s">
        <v>459</v>
      </c>
    </row>
    <row r="26" spans="1:8" s="2" customFormat="1" ht="56.25">
      <c r="A26" s="2" t="s">
        <v>536</v>
      </c>
      <c r="B26" s="3" t="s">
        <v>535</v>
      </c>
      <c r="C26" s="3" t="s">
        <v>291</v>
      </c>
      <c r="D26" s="3"/>
      <c r="E26" s="3" t="s">
        <v>523</v>
      </c>
      <c r="F26" s="3" t="s">
        <v>532</v>
      </c>
      <c r="G26" s="3" t="s">
        <v>137</v>
      </c>
      <c r="H26" s="3" t="s">
        <v>533</v>
      </c>
    </row>
    <row r="27" spans="1:8" ht="45">
      <c r="A27" s="13" t="s">
        <v>609</v>
      </c>
      <c r="B27" s="3" t="s">
        <v>610</v>
      </c>
      <c r="C27" s="3" t="s">
        <v>136</v>
      </c>
      <c r="D27" s="3"/>
      <c r="E27" s="3" t="s">
        <v>169</v>
      </c>
      <c r="F27" s="3" t="s">
        <v>458</v>
      </c>
      <c r="G27" s="3" t="s">
        <v>532</v>
      </c>
      <c r="H27" s="3" t="s">
        <v>611</v>
      </c>
    </row>
    <row r="28" spans="1:8" s="2" customFormat="1" ht="56.25">
      <c r="A28" s="2" t="s">
        <v>537</v>
      </c>
      <c r="B28" s="3" t="s">
        <v>535</v>
      </c>
      <c r="C28" s="3" t="s">
        <v>291</v>
      </c>
      <c r="D28" s="3"/>
      <c r="E28" s="3" t="s">
        <v>523</v>
      </c>
      <c r="F28" s="3" t="s">
        <v>532</v>
      </c>
      <c r="G28" s="3" t="s">
        <v>137</v>
      </c>
      <c r="H28" s="3" t="s">
        <v>533</v>
      </c>
    </row>
    <row r="29" spans="1:8" s="2" customFormat="1" ht="67.5">
      <c r="A29" s="2" t="s">
        <v>319</v>
      </c>
      <c r="B29" s="3" t="s">
        <v>538</v>
      </c>
      <c r="C29" s="3" t="s">
        <v>291</v>
      </c>
      <c r="D29" s="3"/>
      <c r="E29" s="3" t="s">
        <v>539</v>
      </c>
      <c r="F29" s="3" t="s">
        <v>532</v>
      </c>
      <c r="G29" s="3" t="s">
        <v>137</v>
      </c>
      <c r="H29" s="3" t="s">
        <v>533</v>
      </c>
    </row>
    <row r="30" spans="1:8" ht="78.75">
      <c r="A30" s="13" t="s">
        <v>450</v>
      </c>
      <c r="B30" s="3" t="s">
        <v>451</v>
      </c>
      <c r="C30" s="3" t="s">
        <v>146</v>
      </c>
      <c r="D30" s="3" t="s">
        <v>453</v>
      </c>
      <c r="E30" s="3" t="s">
        <v>457</v>
      </c>
      <c r="F30" s="3" t="s">
        <v>458</v>
      </c>
      <c r="G30" s="3" t="s">
        <v>147</v>
      </c>
      <c r="H30" s="3" t="s">
        <v>459</v>
      </c>
    </row>
    <row r="31" spans="1:8" ht="78.75">
      <c r="A31" s="13" t="s">
        <v>161</v>
      </c>
      <c r="B31" s="3" t="s">
        <v>451</v>
      </c>
      <c r="C31" s="3" t="s">
        <v>146</v>
      </c>
      <c r="D31" s="3" t="s">
        <v>453</v>
      </c>
      <c r="E31" s="3" t="s">
        <v>457</v>
      </c>
      <c r="F31" s="3" t="s">
        <v>458</v>
      </c>
      <c r="G31" s="3" t="s">
        <v>147</v>
      </c>
      <c r="H31" s="3" t="s">
        <v>459</v>
      </c>
    </row>
    <row r="32" spans="1:8" ht="78.75">
      <c r="A32" s="13" t="s">
        <v>484</v>
      </c>
      <c r="B32" s="3" t="s">
        <v>485</v>
      </c>
      <c r="C32" s="3" t="s">
        <v>146</v>
      </c>
      <c r="D32" s="3" t="s">
        <v>481</v>
      </c>
      <c r="E32" s="3" t="s">
        <v>163</v>
      </c>
      <c r="F32" s="3" t="s">
        <v>486</v>
      </c>
      <c r="G32" s="3" t="s">
        <v>416</v>
      </c>
      <c r="H32" s="3" t="s">
        <v>488</v>
      </c>
    </row>
    <row r="33" spans="1:8" ht="78.75">
      <c r="A33" s="13" t="s">
        <v>489</v>
      </c>
      <c r="B33" s="3" t="s">
        <v>485</v>
      </c>
      <c r="C33" s="3" t="s">
        <v>162</v>
      </c>
      <c r="D33" s="3" t="s">
        <v>481</v>
      </c>
      <c r="E33" s="3" t="s">
        <v>163</v>
      </c>
      <c r="F33" s="3" t="s">
        <v>486</v>
      </c>
      <c r="G33" s="3" t="s">
        <v>416</v>
      </c>
      <c r="H33" s="3" t="s">
        <v>488</v>
      </c>
    </row>
    <row r="34" spans="1:8" ht="78.75">
      <c r="A34" s="13" t="s">
        <v>480</v>
      </c>
      <c r="B34" s="3" t="s">
        <v>164</v>
      </c>
      <c r="C34" s="3" t="s">
        <v>146</v>
      </c>
      <c r="D34" s="3" t="s">
        <v>481</v>
      </c>
      <c r="E34" s="3" t="s">
        <v>457</v>
      </c>
      <c r="F34" s="3" t="s">
        <v>458</v>
      </c>
      <c r="G34" s="3" t="s">
        <v>482</v>
      </c>
      <c r="H34" s="3" t="s">
        <v>483</v>
      </c>
    </row>
    <row r="35" spans="1:8" ht="67.5">
      <c r="A35" s="13" t="s">
        <v>461</v>
      </c>
      <c r="B35" s="3" t="s">
        <v>462</v>
      </c>
      <c r="C35" s="3" t="s">
        <v>146</v>
      </c>
      <c r="D35" s="3" t="s">
        <v>453</v>
      </c>
      <c r="E35" s="3" t="s">
        <v>457</v>
      </c>
      <c r="F35" s="3" t="s">
        <v>458</v>
      </c>
      <c r="G35" s="3" t="s">
        <v>463</v>
      </c>
      <c r="H35" s="3" t="s">
        <v>459</v>
      </c>
    </row>
    <row r="36" spans="1:8" ht="67.5">
      <c r="A36" s="13" t="s">
        <v>466</v>
      </c>
      <c r="B36" s="3" t="s">
        <v>469</v>
      </c>
      <c r="C36" s="3" t="s">
        <v>146</v>
      </c>
      <c r="D36" s="3" t="s">
        <v>453</v>
      </c>
      <c r="E36" s="3" t="s">
        <v>457</v>
      </c>
      <c r="F36" s="3" t="s">
        <v>458</v>
      </c>
      <c r="G36" s="3" t="s">
        <v>470</v>
      </c>
      <c r="H36" s="3" t="s">
        <v>459</v>
      </c>
    </row>
    <row r="37" spans="1:8" ht="78.75">
      <c r="A37" s="13" t="s">
        <v>490</v>
      </c>
      <c r="B37" s="3" t="s">
        <v>491</v>
      </c>
      <c r="C37" s="3" t="s">
        <v>146</v>
      </c>
      <c r="D37" s="3" t="s">
        <v>453</v>
      </c>
      <c r="E37" s="3" t="s">
        <v>457</v>
      </c>
      <c r="F37" s="3" t="s">
        <v>458</v>
      </c>
      <c r="G37" s="3" t="s">
        <v>465</v>
      </c>
      <c r="H37" s="3" t="s">
        <v>459</v>
      </c>
    </row>
    <row r="38" spans="1:8" ht="78.75">
      <c r="A38" s="13" t="s">
        <v>460</v>
      </c>
      <c r="B38" s="3" t="s">
        <v>451</v>
      </c>
      <c r="C38" s="3" t="s">
        <v>146</v>
      </c>
      <c r="D38" s="3" t="s">
        <v>453</v>
      </c>
      <c r="E38" s="3" t="s">
        <v>457</v>
      </c>
      <c r="F38" s="3" t="s">
        <v>458</v>
      </c>
      <c r="G38" s="3" t="s">
        <v>147</v>
      </c>
      <c r="H38" s="3" t="s">
        <v>459</v>
      </c>
    </row>
    <row r="39" spans="1:8" ht="101.25">
      <c r="A39" s="13" t="s">
        <v>572</v>
      </c>
      <c r="B39" s="3" t="s">
        <v>573</v>
      </c>
      <c r="C39" s="3" t="s">
        <v>136</v>
      </c>
      <c r="D39" s="3" t="s">
        <v>453</v>
      </c>
      <c r="E39" s="3" t="s">
        <v>457</v>
      </c>
      <c r="F39" s="3" t="s">
        <v>458</v>
      </c>
      <c r="G39" s="3" t="s">
        <v>165</v>
      </c>
      <c r="H39" s="3" t="s">
        <v>574</v>
      </c>
    </row>
    <row r="40" spans="1:8" ht="67.5">
      <c r="A40" s="13" t="s">
        <v>471</v>
      </c>
      <c r="B40" s="3" t="s">
        <v>467</v>
      </c>
      <c r="C40" s="3" t="s">
        <v>146</v>
      </c>
      <c r="D40" s="3" t="s">
        <v>453</v>
      </c>
      <c r="E40" s="3" t="s">
        <v>457</v>
      </c>
      <c r="F40" s="3" t="s">
        <v>458</v>
      </c>
      <c r="G40" s="3" t="s">
        <v>468</v>
      </c>
      <c r="H40" s="3" t="s">
        <v>459</v>
      </c>
    </row>
    <row r="41" spans="1:8" ht="56.25">
      <c r="A41" s="13" t="s">
        <v>558</v>
      </c>
      <c r="B41" s="3" t="s">
        <v>559</v>
      </c>
      <c r="C41" s="3" t="s">
        <v>560</v>
      </c>
      <c r="D41" s="3"/>
      <c r="E41" s="3" t="s">
        <v>561</v>
      </c>
      <c r="F41" s="3" t="s">
        <v>166</v>
      </c>
      <c r="G41" s="3" t="s">
        <v>532</v>
      </c>
      <c r="H41" s="3" t="s">
        <v>566</v>
      </c>
    </row>
    <row r="42" spans="1:8" ht="45">
      <c r="A42" s="13" t="s">
        <v>567</v>
      </c>
      <c r="B42" s="3" t="s">
        <v>568</v>
      </c>
      <c r="C42" s="3" t="s">
        <v>560</v>
      </c>
      <c r="D42" s="3"/>
      <c r="E42" s="3" t="s">
        <v>561</v>
      </c>
      <c r="F42" s="3"/>
      <c r="G42" s="3" t="s">
        <v>532</v>
      </c>
      <c r="H42" s="3" t="s">
        <v>566</v>
      </c>
    </row>
    <row r="43" spans="1:8" ht="45">
      <c r="A43" s="13" t="s">
        <v>619</v>
      </c>
      <c r="B43" s="3" t="s">
        <v>620</v>
      </c>
      <c r="C43" s="3" t="s">
        <v>136</v>
      </c>
      <c r="D43" s="3"/>
      <c r="E43" s="3" t="s">
        <v>582</v>
      </c>
      <c r="F43" s="3" t="s">
        <v>458</v>
      </c>
      <c r="G43" s="3" t="s">
        <v>532</v>
      </c>
      <c r="H43" s="3" t="s">
        <v>500</v>
      </c>
    </row>
    <row r="44" spans="1:8" ht="45">
      <c r="A44" s="13" t="s">
        <v>379</v>
      </c>
      <c r="B44" s="3" t="s">
        <v>380</v>
      </c>
    </row>
    <row r="45" spans="1:8" ht="45">
      <c r="A45" s="13" t="s">
        <v>621</v>
      </c>
      <c r="B45" s="3" t="s">
        <v>622</v>
      </c>
      <c r="C45" s="3" t="s">
        <v>136</v>
      </c>
      <c r="D45" s="3"/>
      <c r="E45" s="3" t="s">
        <v>582</v>
      </c>
      <c r="F45" s="3" t="s">
        <v>623</v>
      </c>
      <c r="G45" s="3" t="s">
        <v>532</v>
      </c>
      <c r="H45" s="3" t="s">
        <v>624</v>
      </c>
    </row>
    <row r="46" spans="1:8" ht="45">
      <c r="A46" s="13" t="s">
        <v>625</v>
      </c>
      <c r="B46" s="3" t="s">
        <v>626</v>
      </c>
      <c r="C46" s="3" t="s">
        <v>136</v>
      </c>
      <c r="D46" s="3"/>
      <c r="E46" s="3" t="s">
        <v>617</v>
      </c>
      <c r="F46" s="3" t="s">
        <v>2</v>
      </c>
      <c r="G46" s="3" t="s">
        <v>532</v>
      </c>
      <c r="H46" s="3" t="s">
        <v>500</v>
      </c>
    </row>
    <row r="47" spans="1:8" ht="56.25">
      <c r="A47" s="13" t="s">
        <v>3</v>
      </c>
      <c r="B47" s="3" t="s">
        <v>4</v>
      </c>
      <c r="C47" s="3" t="s">
        <v>136</v>
      </c>
      <c r="D47" s="3"/>
      <c r="E47" s="3" t="s">
        <v>582</v>
      </c>
      <c r="F47" s="3" t="s">
        <v>2</v>
      </c>
      <c r="G47" s="3" t="s">
        <v>532</v>
      </c>
      <c r="H47" s="3" t="s">
        <v>500</v>
      </c>
    </row>
    <row r="48" spans="1:8" ht="45">
      <c r="A48" s="13" t="s">
        <v>0</v>
      </c>
      <c r="B48" s="3" t="s">
        <v>1</v>
      </c>
      <c r="C48" s="3" t="s">
        <v>136</v>
      </c>
      <c r="D48" s="3"/>
      <c r="E48" s="3" t="s">
        <v>582</v>
      </c>
      <c r="F48" s="3" t="s">
        <v>2</v>
      </c>
      <c r="G48" s="3" t="s">
        <v>532</v>
      </c>
      <c r="H48" s="3" t="s">
        <v>611</v>
      </c>
    </row>
    <row r="49" spans="1:8" ht="45">
      <c r="A49" s="13" t="s">
        <v>613</v>
      </c>
      <c r="B49" s="3" t="s">
        <v>612</v>
      </c>
      <c r="C49" s="3" t="s">
        <v>136</v>
      </c>
      <c r="D49" s="3"/>
      <c r="E49" s="3" t="s">
        <v>614</v>
      </c>
      <c r="F49" s="3" t="s">
        <v>571</v>
      </c>
      <c r="G49" s="3" t="s">
        <v>532</v>
      </c>
      <c r="H49" s="3" t="s">
        <v>608</v>
      </c>
    </row>
    <row r="50" spans="1:8" ht="45">
      <c r="A50" s="13" t="s">
        <v>580</v>
      </c>
      <c r="B50" s="3" t="s">
        <v>581</v>
      </c>
      <c r="C50" s="3" t="s">
        <v>136</v>
      </c>
      <c r="D50" s="3"/>
      <c r="E50" s="3" t="s">
        <v>582</v>
      </c>
      <c r="F50" s="3" t="s">
        <v>571</v>
      </c>
      <c r="G50" s="3" t="s">
        <v>532</v>
      </c>
      <c r="H50" s="3" t="s">
        <v>574</v>
      </c>
    </row>
    <row r="51" spans="1:8" ht="45">
      <c r="A51" s="13" t="s">
        <v>615</v>
      </c>
      <c r="B51" s="3" t="s">
        <v>616</v>
      </c>
      <c r="C51" s="3" t="s">
        <v>136</v>
      </c>
      <c r="D51" s="3"/>
      <c r="E51" s="3" t="s">
        <v>617</v>
      </c>
      <c r="F51" s="3" t="s">
        <v>618</v>
      </c>
      <c r="G51" s="3" t="s">
        <v>532</v>
      </c>
      <c r="H51" s="3" t="s">
        <v>608</v>
      </c>
    </row>
    <row r="52" spans="1:8" ht="45">
      <c r="A52" s="13" t="s">
        <v>583</v>
      </c>
      <c r="B52" s="3" t="s">
        <v>603</v>
      </c>
      <c r="C52" s="3" t="s">
        <v>136</v>
      </c>
      <c r="D52" s="3"/>
      <c r="E52" s="3" t="s">
        <v>582</v>
      </c>
      <c r="F52" s="3" t="s">
        <v>604</v>
      </c>
      <c r="G52" s="3" t="s">
        <v>532</v>
      </c>
      <c r="H52" s="3" t="s">
        <v>574</v>
      </c>
    </row>
    <row r="53" spans="1:8" ht="56.25">
      <c r="A53" s="13" t="s">
        <v>569</v>
      </c>
      <c r="B53" s="3" t="s">
        <v>570</v>
      </c>
      <c r="C53" s="3" t="s">
        <v>560</v>
      </c>
      <c r="D53" s="3"/>
      <c r="E53" s="3" t="s">
        <v>561</v>
      </c>
      <c r="F53" s="3" t="s">
        <v>571</v>
      </c>
      <c r="G53" s="3" t="s">
        <v>532</v>
      </c>
      <c r="H53" s="3" t="s">
        <v>300</v>
      </c>
    </row>
    <row r="54" spans="1:8" s="2" customFormat="1" ht="67.5">
      <c r="A54" s="2" t="s">
        <v>55</v>
      </c>
      <c r="B54" s="3" t="s">
        <v>545</v>
      </c>
      <c r="C54" s="3" t="s">
        <v>308</v>
      </c>
      <c r="D54" s="3" t="s">
        <v>540</v>
      </c>
      <c r="E54" s="3" t="s">
        <v>541</v>
      </c>
      <c r="F54" s="3" t="s">
        <v>173</v>
      </c>
      <c r="G54" s="3" t="s">
        <v>543</v>
      </c>
      <c r="H54" s="3" t="s">
        <v>417</v>
      </c>
    </row>
    <row r="55" spans="1:8" s="2" customFormat="1" ht="67.5">
      <c r="A55" s="2" t="s">
        <v>56</v>
      </c>
      <c r="B55" s="3" t="s">
        <v>546</v>
      </c>
      <c r="C55" s="3" t="s">
        <v>308</v>
      </c>
      <c r="D55" s="3" t="s">
        <v>540</v>
      </c>
      <c r="E55" s="3" t="s">
        <v>541</v>
      </c>
      <c r="F55" s="3" t="s">
        <v>173</v>
      </c>
      <c r="G55" s="3" t="s">
        <v>543</v>
      </c>
      <c r="H55" s="3" t="s">
        <v>417</v>
      </c>
    </row>
    <row r="56" spans="1:8" s="2" customFormat="1" ht="67.5">
      <c r="A56" s="2" t="s">
        <v>57</v>
      </c>
      <c r="B56" s="3" t="s">
        <v>545</v>
      </c>
      <c r="C56" s="3" t="s">
        <v>308</v>
      </c>
      <c r="D56" s="3" t="s">
        <v>540</v>
      </c>
      <c r="E56" s="3" t="s">
        <v>58</v>
      </c>
      <c r="F56" s="3" t="s">
        <v>173</v>
      </c>
      <c r="G56" s="3" t="s">
        <v>543</v>
      </c>
      <c r="H56" s="3" t="s">
        <v>417</v>
      </c>
    </row>
    <row r="57" spans="1:8" s="2" customFormat="1" ht="101.25">
      <c r="A57" s="2" t="s">
        <v>59</v>
      </c>
      <c r="B57" s="3" t="s">
        <v>547</v>
      </c>
      <c r="C57" s="3" t="s">
        <v>308</v>
      </c>
      <c r="D57" s="3" t="s">
        <v>540</v>
      </c>
      <c r="E57" s="3" t="s">
        <v>541</v>
      </c>
      <c r="F57" s="3" t="s">
        <v>60</v>
      </c>
      <c r="G57" s="3" t="s">
        <v>63</v>
      </c>
      <c r="H57" s="3" t="s">
        <v>417</v>
      </c>
    </row>
    <row r="58" spans="1:8" s="2" customFormat="1" ht="101.25">
      <c r="A58" s="2" t="s">
        <v>61</v>
      </c>
      <c r="B58" s="3" t="s">
        <v>25</v>
      </c>
      <c r="C58" s="3" t="s">
        <v>308</v>
      </c>
      <c r="D58" s="3" t="s">
        <v>540</v>
      </c>
      <c r="E58" s="3" t="s">
        <v>541</v>
      </c>
      <c r="F58" s="3" t="s">
        <v>60</v>
      </c>
      <c r="G58" s="3" t="s">
        <v>543</v>
      </c>
      <c r="H58" s="3" t="s">
        <v>417</v>
      </c>
    </row>
    <row r="59" spans="1:8" ht="45">
      <c r="A59" s="13" t="s">
        <v>5</v>
      </c>
      <c r="B59" s="3" t="s">
        <v>6</v>
      </c>
      <c r="C59" s="3" t="s">
        <v>136</v>
      </c>
      <c r="D59" s="3" t="s">
        <v>7</v>
      </c>
      <c r="E59" s="3" t="s">
        <v>8</v>
      </c>
      <c r="F59" s="3"/>
      <c r="G59" s="3" t="s">
        <v>9</v>
      </c>
      <c r="H59" s="3" t="s">
        <v>417</v>
      </c>
    </row>
    <row r="60" spans="1:8" s="2" customFormat="1" ht="101.25">
      <c r="A60" s="2" t="s">
        <v>62</v>
      </c>
      <c r="B60" s="3" t="s">
        <v>26</v>
      </c>
      <c r="C60" s="3" t="s">
        <v>308</v>
      </c>
      <c r="D60" s="3" t="s">
        <v>540</v>
      </c>
      <c r="E60" s="3" t="s">
        <v>174</v>
      </c>
      <c r="F60" s="3" t="s">
        <v>449</v>
      </c>
      <c r="G60" s="3" t="s">
        <v>63</v>
      </c>
      <c r="H60" s="3" t="s">
        <v>417</v>
      </c>
    </row>
    <row r="61" spans="1:8" ht="78.75">
      <c r="A61" s="13" t="s">
        <v>409</v>
      </c>
      <c r="B61" s="3" t="s">
        <v>243</v>
      </c>
      <c r="C61" s="3" t="s">
        <v>291</v>
      </c>
      <c r="D61" s="3" t="s">
        <v>292</v>
      </c>
      <c r="E61" s="3" t="s">
        <v>410</v>
      </c>
      <c r="F61" s="3" t="s">
        <v>411</v>
      </c>
      <c r="G61" s="3" t="s">
        <v>412</v>
      </c>
      <c r="H61" s="3" t="s">
        <v>393</v>
      </c>
    </row>
    <row r="62" spans="1:8" ht="45">
      <c r="A62" s="13" t="s">
        <v>10</v>
      </c>
      <c r="B62" s="3" t="s">
        <v>11</v>
      </c>
      <c r="C62" s="3" t="s">
        <v>12</v>
      </c>
      <c r="D62" s="3" t="s">
        <v>13</v>
      </c>
      <c r="E62" s="3" t="s">
        <v>14</v>
      </c>
      <c r="F62" s="3" t="s">
        <v>15</v>
      </c>
      <c r="G62" s="3" t="s">
        <v>16</v>
      </c>
      <c r="H62" s="3" t="s">
        <v>417</v>
      </c>
    </row>
    <row r="63" spans="1:8" ht="90">
      <c r="A63" s="2" t="s">
        <v>64</v>
      </c>
      <c r="B63" s="3" t="s">
        <v>27</v>
      </c>
      <c r="C63" s="3" t="s">
        <v>308</v>
      </c>
      <c r="D63" s="3" t="s">
        <v>540</v>
      </c>
      <c r="E63" s="3" t="s">
        <v>67</v>
      </c>
      <c r="F63" s="3" t="s">
        <v>244</v>
      </c>
      <c r="G63" s="3" t="s">
        <v>68</v>
      </c>
      <c r="H63" s="3" t="s">
        <v>417</v>
      </c>
    </row>
    <row r="64" spans="1:8" ht="67.5">
      <c r="A64" s="2" t="s">
        <v>69</v>
      </c>
      <c r="B64" s="3" t="s">
        <v>28</v>
      </c>
      <c r="C64" s="3" t="s">
        <v>308</v>
      </c>
      <c r="D64" s="3" t="s">
        <v>540</v>
      </c>
      <c r="E64" s="3" t="s">
        <v>67</v>
      </c>
      <c r="F64" s="3" t="s">
        <v>244</v>
      </c>
      <c r="G64" s="3" t="s">
        <v>70</v>
      </c>
      <c r="H64" s="3" t="s">
        <v>417</v>
      </c>
    </row>
    <row r="65" spans="1:8" s="2" customFormat="1" ht="78.75">
      <c r="A65" s="2" t="s">
        <v>54</v>
      </c>
      <c r="B65" s="3" t="s">
        <v>544</v>
      </c>
      <c r="C65" s="3" t="s">
        <v>308</v>
      </c>
      <c r="D65" s="3" t="s">
        <v>540</v>
      </c>
      <c r="E65" s="3" t="s">
        <v>174</v>
      </c>
      <c r="F65" s="3" t="s">
        <v>542</v>
      </c>
      <c r="G65" s="3" t="s">
        <v>543</v>
      </c>
      <c r="H65" s="3" t="s">
        <v>417</v>
      </c>
    </row>
    <row r="66" spans="1:8" ht="78.75">
      <c r="A66" s="2" t="s">
        <v>71</v>
      </c>
      <c r="B66" s="3" t="s">
        <v>29</v>
      </c>
      <c r="C66" s="3" t="s">
        <v>308</v>
      </c>
      <c r="D66" s="3" t="s">
        <v>540</v>
      </c>
      <c r="E66" s="3" t="s">
        <v>67</v>
      </c>
      <c r="F66" s="3" t="s">
        <v>72</v>
      </c>
      <c r="G66" s="3" t="s">
        <v>245</v>
      </c>
      <c r="H66" s="3" t="s">
        <v>417</v>
      </c>
    </row>
    <row r="67" spans="1:8" ht="56.25">
      <c r="A67" s="2" t="s">
        <v>73</v>
      </c>
      <c r="B67" s="3" t="s">
        <v>30</v>
      </c>
      <c r="C67" s="3" t="s">
        <v>308</v>
      </c>
      <c r="D67" s="3" t="s">
        <v>540</v>
      </c>
      <c r="E67" s="3" t="s">
        <v>541</v>
      </c>
      <c r="F67" s="3" t="s">
        <v>74</v>
      </c>
      <c r="G67" s="3" t="s">
        <v>543</v>
      </c>
      <c r="H67" s="3" t="s">
        <v>417</v>
      </c>
    </row>
    <row r="68" spans="1:8" ht="56.25">
      <c r="A68" s="2" t="s">
        <v>75</v>
      </c>
      <c r="B68" s="3" t="s">
        <v>30</v>
      </c>
      <c r="C68" s="3" t="s">
        <v>308</v>
      </c>
      <c r="D68" s="3" t="s">
        <v>540</v>
      </c>
      <c r="E68" s="3" t="s">
        <v>174</v>
      </c>
      <c r="F68" s="3" t="s">
        <v>74</v>
      </c>
      <c r="G68" s="3" t="s">
        <v>543</v>
      </c>
      <c r="H68" s="3" t="s">
        <v>417</v>
      </c>
    </row>
    <row r="69" spans="1:8" s="2" customFormat="1" ht="78.75">
      <c r="A69" s="2" t="s">
        <v>76</v>
      </c>
      <c r="B69" s="3" t="s">
        <v>544</v>
      </c>
      <c r="C69" s="3" t="s">
        <v>308</v>
      </c>
      <c r="D69" s="3" t="s">
        <v>540</v>
      </c>
      <c r="E69" s="3" t="s">
        <v>174</v>
      </c>
      <c r="F69" s="3" t="s">
        <v>77</v>
      </c>
      <c r="G69" s="3" t="s">
        <v>543</v>
      </c>
      <c r="H69" s="3" t="s">
        <v>417</v>
      </c>
    </row>
    <row r="70" spans="1:8" s="2" customFormat="1" ht="56.25">
      <c r="A70" s="2" t="s">
        <v>78</v>
      </c>
      <c r="B70" s="3" t="s">
        <v>31</v>
      </c>
      <c r="C70" s="3" t="s">
        <v>308</v>
      </c>
      <c r="D70" s="3" t="s">
        <v>540</v>
      </c>
      <c r="E70" s="3" t="s">
        <v>174</v>
      </c>
      <c r="F70" s="3" t="s">
        <v>60</v>
      </c>
      <c r="G70" s="3" t="s">
        <v>543</v>
      </c>
      <c r="H70" s="3" t="s">
        <v>417</v>
      </c>
    </row>
    <row r="71" spans="1:8" ht="101.25">
      <c r="A71" s="13" t="s">
        <v>407</v>
      </c>
      <c r="B71" s="3" t="s">
        <v>408</v>
      </c>
      <c r="C71" s="3" t="s">
        <v>291</v>
      </c>
      <c r="D71" s="3" t="s">
        <v>314</v>
      </c>
      <c r="E71" s="3" t="s">
        <v>322</v>
      </c>
      <c r="F71" s="3" t="s">
        <v>405</v>
      </c>
      <c r="G71" s="3" t="s">
        <v>317</v>
      </c>
      <c r="H71" s="3" t="s">
        <v>393</v>
      </c>
    </row>
    <row r="72" spans="1:8" ht="56.25">
      <c r="A72" s="13" t="s">
        <v>419</v>
      </c>
      <c r="B72" s="3" t="s">
        <v>420</v>
      </c>
      <c r="C72" s="3" t="s">
        <v>421</v>
      </c>
      <c r="D72" s="3" t="s">
        <v>246</v>
      </c>
      <c r="E72" s="3" t="s">
        <v>174</v>
      </c>
      <c r="F72" s="3" t="s">
        <v>422</v>
      </c>
      <c r="G72" s="3" t="s">
        <v>423</v>
      </c>
      <c r="H72" s="3" t="s">
        <v>417</v>
      </c>
    </row>
    <row r="73" spans="1:8" ht="56.25">
      <c r="A73" s="13" t="s">
        <v>413</v>
      </c>
      <c r="B73" s="3" t="s">
        <v>386</v>
      </c>
      <c r="C73" s="3" t="s">
        <v>414</v>
      </c>
      <c r="D73" s="3" t="s">
        <v>247</v>
      </c>
      <c r="E73" s="3" t="s">
        <v>174</v>
      </c>
      <c r="F73" s="3" t="s">
        <v>415</v>
      </c>
      <c r="G73" s="3" t="s">
        <v>416</v>
      </c>
      <c r="H73" s="3" t="s">
        <v>417</v>
      </c>
    </row>
    <row r="74" spans="1:8" ht="56.25">
      <c r="A74" s="13" t="s">
        <v>418</v>
      </c>
      <c r="B74" s="3" t="s">
        <v>386</v>
      </c>
      <c r="C74" s="3" t="s">
        <v>414</v>
      </c>
      <c r="D74" s="3" t="s">
        <v>247</v>
      </c>
      <c r="E74" s="3" t="s">
        <v>174</v>
      </c>
      <c r="F74" s="3" t="s">
        <v>415</v>
      </c>
      <c r="G74" s="3" t="s">
        <v>416</v>
      </c>
      <c r="H74" s="3" t="s">
        <v>417</v>
      </c>
    </row>
    <row r="75" spans="1:8" ht="56.25">
      <c r="A75" s="13" t="s">
        <v>424</v>
      </c>
      <c r="B75" s="3" t="s">
        <v>425</v>
      </c>
      <c r="C75" s="3" t="s">
        <v>414</v>
      </c>
      <c r="D75" s="3" t="s">
        <v>248</v>
      </c>
      <c r="E75" s="3" t="s">
        <v>174</v>
      </c>
      <c r="F75" s="3" t="s">
        <v>449</v>
      </c>
      <c r="G75" s="3" t="s">
        <v>423</v>
      </c>
      <c r="H75" s="3" t="s">
        <v>417</v>
      </c>
    </row>
    <row r="76" spans="1:8" ht="45">
      <c r="A76" s="13" t="s">
        <v>381</v>
      </c>
      <c r="B76" s="3" t="s">
        <v>382</v>
      </c>
    </row>
    <row r="77" spans="1:8" ht="45">
      <c r="A77" s="13" t="s">
        <v>17</v>
      </c>
      <c r="B77" s="3" t="s">
        <v>18</v>
      </c>
      <c r="C77" s="3" t="s">
        <v>19</v>
      </c>
      <c r="D77" s="3" t="s">
        <v>314</v>
      </c>
      <c r="E77" s="3" t="s">
        <v>21</v>
      </c>
      <c r="F77" s="3" t="s">
        <v>22</v>
      </c>
      <c r="G77" s="3" t="s">
        <v>23</v>
      </c>
      <c r="H77" s="3" t="s">
        <v>24</v>
      </c>
    </row>
    <row r="78" spans="1:8" ht="78.75">
      <c r="A78" s="13" t="s">
        <v>323</v>
      </c>
      <c r="B78" s="3" t="s">
        <v>250</v>
      </c>
      <c r="C78" s="3" t="s">
        <v>308</v>
      </c>
      <c r="D78" s="3" t="s">
        <v>314</v>
      </c>
      <c r="E78" s="3" t="s">
        <v>322</v>
      </c>
      <c r="F78" s="3" t="s">
        <v>249</v>
      </c>
      <c r="G78" s="3" t="s">
        <v>317</v>
      </c>
      <c r="H78" s="3" t="s">
        <v>318</v>
      </c>
    </row>
    <row r="79" spans="1:8" ht="45">
      <c r="A79" s="13" t="s">
        <v>385</v>
      </c>
      <c r="B79" s="3" t="s">
        <v>386</v>
      </c>
      <c r="C79" s="3" t="s">
        <v>308</v>
      </c>
      <c r="D79" s="3" t="s">
        <v>387</v>
      </c>
      <c r="E79" s="3" t="s">
        <v>171</v>
      </c>
      <c r="F79" s="3" t="s">
        <v>388</v>
      </c>
      <c r="G79" s="3" t="s">
        <v>317</v>
      </c>
      <c r="H79" s="3" t="s">
        <v>318</v>
      </c>
    </row>
    <row r="80" spans="1:8" ht="45">
      <c r="A80" s="13" t="s">
        <v>359</v>
      </c>
      <c r="B80" s="3" t="s">
        <v>360</v>
      </c>
      <c r="C80" s="3" t="s">
        <v>291</v>
      </c>
      <c r="D80" s="3" t="s">
        <v>314</v>
      </c>
      <c r="E80" s="3" t="s">
        <v>322</v>
      </c>
      <c r="F80" s="3" t="s">
        <v>361</v>
      </c>
      <c r="G80" s="3" t="s">
        <v>317</v>
      </c>
      <c r="H80" s="3" t="s">
        <v>362</v>
      </c>
    </row>
    <row r="81" spans="1:8" ht="45">
      <c r="A81" s="13" t="s">
        <v>321</v>
      </c>
      <c r="B81" s="3" t="s">
        <v>250</v>
      </c>
      <c r="C81" s="3" t="s">
        <v>308</v>
      </c>
      <c r="D81" s="3" t="s">
        <v>314</v>
      </c>
      <c r="E81" s="3" t="s">
        <v>322</v>
      </c>
      <c r="F81" s="3" t="s">
        <v>251</v>
      </c>
      <c r="G81" s="3" t="s">
        <v>317</v>
      </c>
      <c r="H81" s="3" t="s">
        <v>318</v>
      </c>
    </row>
    <row r="82" spans="1:8" ht="56.25">
      <c r="A82" s="13" t="s">
        <v>389</v>
      </c>
      <c r="B82" s="3" t="s">
        <v>390</v>
      </c>
      <c r="C82" s="3" t="s">
        <v>308</v>
      </c>
      <c r="D82" s="3" t="s">
        <v>314</v>
      </c>
      <c r="E82" s="3" t="s">
        <v>322</v>
      </c>
      <c r="F82" s="3" t="s">
        <v>391</v>
      </c>
      <c r="G82" s="3" t="s">
        <v>23</v>
      </c>
      <c r="H82" s="3" t="s">
        <v>393</v>
      </c>
    </row>
    <row r="83" spans="1:8" ht="56.25">
      <c r="A83" s="13" t="s">
        <v>394</v>
      </c>
      <c r="B83" s="3" t="s">
        <v>395</v>
      </c>
      <c r="C83" s="3" t="s">
        <v>291</v>
      </c>
      <c r="D83" s="3" t="s">
        <v>396</v>
      </c>
      <c r="E83" s="3" t="s">
        <v>397</v>
      </c>
      <c r="F83" s="3" t="s">
        <v>398</v>
      </c>
      <c r="G83" s="3" t="s">
        <v>23</v>
      </c>
      <c r="H83" s="3" t="s">
        <v>318</v>
      </c>
    </row>
    <row r="84" spans="1:8" ht="56.25">
      <c r="A84" s="13" t="s">
        <v>399</v>
      </c>
      <c r="B84" s="3" t="s">
        <v>400</v>
      </c>
      <c r="C84" s="3" t="s">
        <v>291</v>
      </c>
      <c r="D84" s="3" t="s">
        <v>396</v>
      </c>
      <c r="E84" s="3" t="s">
        <v>322</v>
      </c>
      <c r="F84" s="3" t="s">
        <v>391</v>
      </c>
      <c r="G84" s="3" t="s">
        <v>392</v>
      </c>
      <c r="H84" s="3" t="s">
        <v>393</v>
      </c>
    </row>
    <row r="85" spans="1:8" ht="45">
      <c r="A85" s="13" t="s">
        <v>289</v>
      </c>
      <c r="B85" s="3" t="s">
        <v>290</v>
      </c>
      <c r="C85" s="3" t="s">
        <v>293</v>
      </c>
      <c r="D85" s="3" t="s">
        <v>292</v>
      </c>
      <c r="E85" s="3" t="s">
        <v>252</v>
      </c>
      <c r="F85" s="3" t="s">
        <v>294</v>
      </c>
      <c r="G85" s="3" t="s">
        <v>295</v>
      </c>
      <c r="H85" s="3" t="s">
        <v>296</v>
      </c>
    </row>
    <row r="86" spans="1:8" ht="45">
      <c r="A86" s="13" t="s">
        <v>363</v>
      </c>
      <c r="B86" s="3" t="s">
        <v>366</v>
      </c>
    </row>
    <row r="87" spans="1:8" ht="45">
      <c r="A87" s="13" t="s">
        <v>375</v>
      </c>
      <c r="B87" s="3" t="s">
        <v>376</v>
      </c>
    </row>
    <row r="88" spans="1:8" ht="45">
      <c r="A88" s="13" t="s">
        <v>377</v>
      </c>
      <c r="B88" s="3" t="s">
        <v>378</v>
      </c>
    </row>
    <row r="89" spans="1:8" ht="56.25">
      <c r="A89" s="13" t="s">
        <v>301</v>
      </c>
      <c r="B89" s="3" t="s">
        <v>302</v>
      </c>
      <c r="C89" s="3" t="s">
        <v>293</v>
      </c>
      <c r="D89" s="3" t="s">
        <v>292</v>
      </c>
      <c r="E89" s="3" t="s">
        <v>252</v>
      </c>
      <c r="F89" s="3" t="s">
        <v>303</v>
      </c>
      <c r="G89" s="3" t="s">
        <v>304</v>
      </c>
      <c r="H89" s="3" t="s">
        <v>305</v>
      </c>
    </row>
    <row r="90" spans="1:8" ht="67.5">
      <c r="A90" s="13" t="s">
        <v>299</v>
      </c>
      <c r="B90" s="3" t="s">
        <v>290</v>
      </c>
      <c r="C90" s="3" t="s">
        <v>293</v>
      </c>
      <c r="D90" s="3" t="s">
        <v>292</v>
      </c>
      <c r="E90" s="3" t="s">
        <v>252</v>
      </c>
      <c r="F90" s="3" t="s">
        <v>253</v>
      </c>
      <c r="G90" s="3" t="s">
        <v>295</v>
      </c>
      <c r="H90" s="3" t="s">
        <v>300</v>
      </c>
    </row>
    <row r="91" spans="1:8" ht="45">
      <c r="A91" s="13" t="s">
        <v>298</v>
      </c>
      <c r="B91" s="3" t="s">
        <v>290</v>
      </c>
      <c r="C91" s="3" t="s">
        <v>293</v>
      </c>
      <c r="D91" s="3" t="s">
        <v>292</v>
      </c>
      <c r="E91" s="3" t="s">
        <v>252</v>
      </c>
      <c r="F91" s="3" t="s">
        <v>294</v>
      </c>
      <c r="G91" s="3" t="s">
        <v>295</v>
      </c>
      <c r="H91" s="3" t="s">
        <v>297</v>
      </c>
    </row>
    <row r="92" spans="1:8" ht="45">
      <c r="A92" s="13" t="s">
        <v>306</v>
      </c>
      <c r="B92" s="3" t="s">
        <v>307</v>
      </c>
      <c r="C92" s="3" t="s">
        <v>308</v>
      </c>
      <c r="D92" s="3" t="s">
        <v>309</v>
      </c>
      <c r="E92" s="3" t="s">
        <v>252</v>
      </c>
      <c r="F92" s="3" t="s">
        <v>310</v>
      </c>
      <c r="G92" s="3" t="s">
        <v>311</v>
      </c>
      <c r="H92" s="3" t="s">
        <v>254</v>
      </c>
    </row>
    <row r="93" spans="1:8" ht="45">
      <c r="A93" s="13" t="s">
        <v>312</v>
      </c>
      <c r="B93" s="3" t="s">
        <v>313</v>
      </c>
      <c r="C93" s="3" t="s">
        <v>308</v>
      </c>
      <c r="D93" s="3" t="s">
        <v>314</v>
      </c>
      <c r="E93" s="3" t="s">
        <v>315</v>
      </c>
      <c r="F93" s="3" t="s">
        <v>316</v>
      </c>
      <c r="G93" s="3" t="s">
        <v>317</v>
      </c>
      <c r="H93" s="3" t="s">
        <v>318</v>
      </c>
    </row>
    <row r="94" spans="1:8" ht="45">
      <c r="A94" s="13" t="s">
        <v>320</v>
      </c>
      <c r="B94" s="3" t="s">
        <v>313</v>
      </c>
      <c r="C94" s="3" t="s">
        <v>308</v>
      </c>
      <c r="D94" s="3" t="s">
        <v>314</v>
      </c>
      <c r="E94" s="3" t="s">
        <v>315</v>
      </c>
      <c r="F94" s="3" t="s">
        <v>316</v>
      </c>
      <c r="G94" s="3" t="s">
        <v>317</v>
      </c>
      <c r="H94" s="3" t="s">
        <v>318</v>
      </c>
    </row>
    <row r="95" spans="1:8" ht="45">
      <c r="A95" s="13" t="s">
        <v>401</v>
      </c>
      <c r="B95" s="3" t="s">
        <v>313</v>
      </c>
      <c r="C95" s="3" t="s">
        <v>291</v>
      </c>
      <c r="D95" s="3" t="s">
        <v>314</v>
      </c>
      <c r="E95" s="3" t="s">
        <v>315</v>
      </c>
      <c r="F95" s="3" t="s">
        <v>402</v>
      </c>
      <c r="G95" s="3" t="s">
        <v>317</v>
      </c>
      <c r="H95" s="3" t="s">
        <v>393</v>
      </c>
    </row>
    <row r="96" spans="1:8" ht="101.25">
      <c r="A96" s="13" t="s">
        <v>406</v>
      </c>
      <c r="B96" s="3" t="s">
        <v>403</v>
      </c>
      <c r="C96" s="3" t="s">
        <v>308</v>
      </c>
      <c r="D96" s="3" t="s">
        <v>404</v>
      </c>
      <c r="E96" s="3" t="s">
        <v>172</v>
      </c>
      <c r="F96" s="3" t="s">
        <v>405</v>
      </c>
      <c r="G96" s="3" t="s">
        <v>317</v>
      </c>
      <c r="H96" s="3" t="s">
        <v>393</v>
      </c>
    </row>
    <row r="97" spans="1:8" ht="45">
      <c r="A97" s="13" t="s">
        <v>373</v>
      </c>
      <c r="B97" s="3" t="s">
        <v>374</v>
      </c>
    </row>
    <row r="98" spans="1:8" ht="67.5">
      <c r="A98" s="13" t="s">
        <v>50</v>
      </c>
      <c r="B98" s="3" t="s">
        <v>46</v>
      </c>
      <c r="C98" s="3" t="s">
        <v>414</v>
      </c>
      <c r="D98" s="3" t="s">
        <v>255</v>
      </c>
      <c r="E98" s="3" t="s">
        <v>257</v>
      </c>
      <c r="F98" s="3" t="s">
        <v>32</v>
      </c>
      <c r="G98" s="3" t="s">
        <v>34</v>
      </c>
      <c r="H98" s="3" t="s">
        <v>33</v>
      </c>
    </row>
    <row r="99" spans="1:8" ht="67.5">
      <c r="A99" s="13" t="s">
        <v>49</v>
      </c>
      <c r="B99" s="3" t="s">
        <v>258</v>
      </c>
      <c r="C99" s="3" t="s">
        <v>414</v>
      </c>
      <c r="D99" s="3" t="s">
        <v>255</v>
      </c>
      <c r="E99" s="3" t="s">
        <v>257</v>
      </c>
      <c r="F99" s="3" t="s">
        <v>32</v>
      </c>
      <c r="G99" s="3" t="s">
        <v>34</v>
      </c>
      <c r="H99" s="3" t="s">
        <v>33</v>
      </c>
    </row>
    <row r="100" spans="1:8" ht="67.5">
      <c r="A100" s="13" t="s">
        <v>51</v>
      </c>
      <c r="B100" s="3" t="s">
        <v>47</v>
      </c>
      <c r="C100" s="3" t="s">
        <v>414</v>
      </c>
      <c r="D100" s="3" t="s">
        <v>256</v>
      </c>
      <c r="E100" s="3" t="s">
        <v>257</v>
      </c>
      <c r="F100" s="3" t="s">
        <v>32</v>
      </c>
      <c r="G100" s="3" t="s">
        <v>48</v>
      </c>
      <c r="H100" s="3" t="s">
        <v>33</v>
      </c>
    </row>
    <row r="101" spans="1:8" ht="45">
      <c r="A101" s="13" t="s">
        <v>364</v>
      </c>
      <c r="B101" s="3" t="s">
        <v>365</v>
      </c>
    </row>
    <row r="102" spans="1:8" ht="67.5">
      <c r="A102" s="13" t="s">
        <v>52</v>
      </c>
      <c r="B102" s="3" t="s">
        <v>259</v>
      </c>
      <c r="C102" s="3" t="s">
        <v>414</v>
      </c>
      <c r="D102" s="3" t="s">
        <v>255</v>
      </c>
      <c r="E102" s="3" t="s">
        <v>257</v>
      </c>
      <c r="F102" s="3" t="s">
        <v>32</v>
      </c>
      <c r="G102" s="3" t="s">
        <v>34</v>
      </c>
      <c r="H102" s="3" t="s">
        <v>33</v>
      </c>
    </row>
    <row r="103" spans="1:8" ht="67.5">
      <c r="A103" s="13" t="s">
        <v>53</v>
      </c>
      <c r="B103" s="3" t="s">
        <v>260</v>
      </c>
      <c r="C103" s="3" t="s">
        <v>414</v>
      </c>
      <c r="D103" s="3" t="s">
        <v>255</v>
      </c>
      <c r="E103" s="3" t="s">
        <v>257</v>
      </c>
      <c r="F103" s="3" t="s">
        <v>32</v>
      </c>
      <c r="G103" s="3" t="s">
        <v>34</v>
      </c>
      <c r="H103" s="3" t="s">
        <v>33</v>
      </c>
    </row>
    <row r="104" spans="1:8" ht="45">
      <c r="A104" s="13" t="s">
        <v>367</v>
      </c>
      <c r="B104" s="3" t="s">
        <v>368</v>
      </c>
    </row>
    <row r="105" spans="1:8" ht="45">
      <c r="A105" s="13" t="s">
        <v>369</v>
      </c>
      <c r="B105" s="3" t="s">
        <v>370</v>
      </c>
    </row>
    <row r="106" spans="1:8" ht="45">
      <c r="A106" s="13" t="s">
        <v>383</v>
      </c>
      <c r="B106" s="3" t="s">
        <v>384</v>
      </c>
    </row>
    <row r="107" spans="1:8" ht="45">
      <c r="A107" s="13" t="s">
        <v>371</v>
      </c>
      <c r="B107" s="3" t="s">
        <v>372</v>
      </c>
    </row>
    <row r="125" spans="2:8">
      <c r="B125" s="3"/>
      <c r="C125" s="3"/>
      <c r="D125" s="3"/>
      <c r="E125" s="3"/>
      <c r="F125" s="3"/>
      <c r="G125" s="3"/>
      <c r="H125" s="3"/>
    </row>
    <row r="126" spans="2:8">
      <c r="B126" s="3"/>
      <c r="C126" s="3"/>
      <c r="D126" s="3"/>
      <c r="E126" s="3"/>
      <c r="F126" s="3"/>
      <c r="G126" s="3"/>
      <c r="H126" s="3"/>
    </row>
    <row r="127" spans="2:8">
      <c r="B127" s="3"/>
      <c r="C127" s="3"/>
      <c r="D127" s="3"/>
      <c r="E127" s="3"/>
      <c r="F127" s="3"/>
      <c r="G127" s="3"/>
      <c r="H127" s="3"/>
    </row>
    <row r="128" spans="2:8">
      <c r="B128" s="3"/>
      <c r="C128" s="3"/>
      <c r="D128" s="3"/>
      <c r="E128" s="3"/>
      <c r="F128" s="3"/>
      <c r="G128" s="3"/>
      <c r="H128" s="3"/>
    </row>
  </sheetData>
  <phoneticPr fontId="3" type="noConversion"/>
  <pageMargins left="0.78740157499999996" right="0.78740157499999996" top="0.984251969" bottom="0.984251969" header="0.4921259845" footer="0.492125984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2"/>
  <dimension ref="A1:W63"/>
  <sheetViews>
    <sheetView showGridLines="0" topLeftCell="A4" zoomScaleNormal="125" workbookViewId="0">
      <selection activeCell="A8" sqref="A8:E53"/>
    </sheetView>
  </sheetViews>
  <sheetFormatPr baseColWidth="10" defaultRowHeight="14.25"/>
  <cols>
    <col min="1" max="1" width="8.5" style="23" customWidth="1"/>
    <col min="2" max="2" width="8.75" style="23" customWidth="1"/>
    <col min="3" max="3" width="6.875" style="23" customWidth="1"/>
    <col min="4" max="4" width="4.875" style="23" customWidth="1"/>
    <col min="5" max="5" width="10" style="23" customWidth="1"/>
    <col min="6" max="9" width="4.875" style="23" customWidth="1"/>
    <col min="10" max="10" width="3.5" style="23" customWidth="1"/>
    <col min="11" max="11" width="3.625" style="23" customWidth="1"/>
    <col min="12" max="12" width="7.125" style="23" customWidth="1"/>
    <col min="13" max="14" width="4.875" style="23" customWidth="1"/>
    <col min="15" max="18" width="5" style="23" customWidth="1"/>
    <col min="19" max="19" width="3.875" style="23" customWidth="1"/>
    <col min="20" max="20" width="12.75" style="23" customWidth="1"/>
    <col min="21" max="16384" width="11" style="23"/>
  </cols>
  <sheetData>
    <row r="1" spans="1:23" s="20" customFormat="1" ht="22.5" customHeight="1" thickBot="1">
      <c r="A1" s="477" t="s">
        <v>20</v>
      </c>
      <c r="B1" s="478"/>
      <c r="C1" s="478"/>
      <c r="D1" s="478"/>
      <c r="E1" s="446"/>
      <c r="F1" s="447"/>
      <c r="G1" s="447"/>
      <c r="H1" s="447"/>
      <c r="I1" s="447"/>
      <c r="J1" s="447"/>
      <c r="K1" s="447"/>
      <c r="L1" s="447"/>
      <c r="M1" s="448"/>
      <c r="N1" s="440" t="s">
        <v>91</v>
      </c>
      <c r="O1" s="440"/>
      <c r="P1" s="440"/>
      <c r="Q1" s="440"/>
      <c r="R1" s="440"/>
      <c r="S1" s="440"/>
      <c r="T1" s="441"/>
    </row>
    <row r="2" spans="1:23" ht="30" customHeight="1">
      <c r="A2" s="21" t="s">
        <v>92</v>
      </c>
      <c r="B2" s="449" t="str">
        <f>Form1!C2</f>
        <v>Choltalwald, Bauen</v>
      </c>
      <c r="C2" s="450"/>
      <c r="D2" s="450"/>
      <c r="E2" s="450"/>
      <c r="F2" s="442" t="s">
        <v>93</v>
      </c>
      <c r="G2" s="445"/>
      <c r="H2" s="451">
        <f>Form1!Q2</f>
        <v>40022</v>
      </c>
      <c r="I2" s="451"/>
      <c r="J2" s="451"/>
      <c r="K2" s="451"/>
      <c r="L2" s="451"/>
      <c r="M2" s="442" t="s">
        <v>94</v>
      </c>
      <c r="N2" s="442"/>
      <c r="O2" s="442"/>
      <c r="P2" s="443" t="s">
        <v>38</v>
      </c>
      <c r="Q2" s="443"/>
      <c r="R2" s="443"/>
      <c r="S2" s="443"/>
      <c r="T2" s="444"/>
    </row>
    <row r="3" spans="1:23" ht="3.75" customHeight="1" thickBot="1">
      <c r="A3" s="482"/>
      <c r="B3" s="483"/>
      <c r="C3" s="483"/>
      <c r="D3" s="483"/>
      <c r="E3" s="483"/>
      <c r="F3" s="483"/>
      <c r="G3" s="483"/>
      <c r="H3" s="483"/>
      <c r="I3" s="483"/>
      <c r="J3" s="483"/>
      <c r="K3" s="483"/>
      <c r="L3" s="483"/>
      <c r="M3" s="483"/>
      <c r="N3" s="483"/>
      <c r="O3" s="483"/>
      <c r="P3" s="483"/>
      <c r="Q3" s="483"/>
      <c r="R3" s="483"/>
      <c r="S3" s="483"/>
      <c r="T3" s="484"/>
    </row>
    <row r="4" spans="1:23" ht="30" customHeight="1" thickBot="1">
      <c r="A4" s="471" t="s">
        <v>556</v>
      </c>
      <c r="B4" s="472"/>
      <c r="C4" s="472"/>
      <c r="D4" s="472"/>
      <c r="E4" s="469"/>
      <c r="F4" s="469"/>
      <c r="G4" s="469"/>
      <c r="H4" s="469"/>
      <c r="I4" s="469"/>
      <c r="J4" s="469"/>
      <c r="K4" s="469"/>
      <c r="L4" s="469"/>
      <c r="M4" s="469"/>
      <c r="N4" s="469"/>
      <c r="O4" s="469"/>
      <c r="P4" s="469"/>
      <c r="Q4" s="469"/>
      <c r="R4" s="469"/>
      <c r="S4" s="469"/>
      <c r="T4" s="470"/>
    </row>
    <row r="5" spans="1:23" ht="15" customHeight="1" thickBot="1">
      <c r="A5" s="475" t="s">
        <v>557</v>
      </c>
      <c r="B5" s="476"/>
      <c r="C5" s="476"/>
      <c r="D5" s="476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8"/>
      <c r="S5" s="19" t="str">
        <f>IF(OR(Naturgefahr!A1=2,Naturgefahr!A1=8,Naturgefahr!A1=10,Naturgefahr!A1=13),"X","")</f>
        <v/>
      </c>
      <c r="T5" s="16" t="s">
        <v>118</v>
      </c>
    </row>
    <row r="6" spans="1:23" ht="15" customHeight="1" thickBot="1">
      <c r="A6" s="475"/>
      <c r="B6" s="476"/>
      <c r="C6" s="476"/>
      <c r="D6" s="476"/>
      <c r="E6" s="63"/>
      <c r="F6" s="63"/>
      <c r="G6" s="63"/>
      <c r="H6" s="63"/>
      <c r="I6" s="63"/>
      <c r="J6" s="63"/>
      <c r="K6" s="63"/>
      <c r="L6" s="63"/>
      <c r="M6" s="64"/>
      <c r="N6" s="64"/>
      <c r="O6" s="65"/>
      <c r="P6" s="64"/>
      <c r="Q6" s="64"/>
      <c r="R6" s="60"/>
      <c r="S6" s="61" t="str">
        <f>IF(OR(Naturgefahr!A1=3,Naturgefahr!A1=4,Naturgefahr!A1=5,Naturgefahr!A1=6,Naturgefahr!A1=7,Naturgefahr!A1=9,Naturgefahr!A1=12),"X","")</f>
        <v>X</v>
      </c>
      <c r="T6" s="62" t="s">
        <v>119</v>
      </c>
    </row>
    <row r="7" spans="1:23" ht="30" customHeight="1" thickBot="1">
      <c r="A7" s="485" t="s">
        <v>95</v>
      </c>
      <c r="B7" s="486"/>
      <c r="C7" s="486"/>
      <c r="D7" s="486"/>
      <c r="E7" s="486"/>
      <c r="F7" s="486"/>
      <c r="G7" s="486"/>
      <c r="H7" s="59"/>
      <c r="I7" s="59"/>
      <c r="J7" s="59"/>
      <c r="K7" s="59"/>
      <c r="L7" s="59"/>
      <c r="M7" s="59"/>
      <c r="N7" s="59"/>
      <c r="O7" s="59"/>
      <c r="P7" s="59"/>
      <c r="Q7" s="59"/>
      <c r="R7" s="473"/>
      <c r="S7" s="473"/>
      <c r="T7" s="474"/>
    </row>
    <row r="8" spans="1:23" ht="35.25" customHeight="1" thickBot="1">
      <c r="A8" s="336" t="s">
        <v>96</v>
      </c>
      <c r="B8" s="461"/>
      <c r="C8" s="363" t="s">
        <v>492</v>
      </c>
      <c r="D8" s="364"/>
      <c r="E8" s="365"/>
      <c r="F8" s="336" t="s">
        <v>97</v>
      </c>
      <c r="G8" s="337"/>
      <c r="H8" s="337"/>
      <c r="I8" s="337"/>
      <c r="J8" s="396" t="s">
        <v>45</v>
      </c>
      <c r="K8" s="397"/>
      <c r="L8" s="397"/>
      <c r="M8" s="336" t="s">
        <v>99</v>
      </c>
      <c r="N8" s="337"/>
      <c r="O8" s="337"/>
      <c r="P8" s="338"/>
      <c r="Q8" s="343" t="s">
        <v>100</v>
      </c>
      <c r="R8" s="346" t="s">
        <v>563</v>
      </c>
      <c r="S8" s="347"/>
      <c r="T8" s="348"/>
    </row>
    <row r="9" spans="1:23" ht="15" customHeight="1">
      <c r="A9" s="462"/>
      <c r="B9" s="461"/>
      <c r="C9" s="363"/>
      <c r="D9" s="364"/>
      <c r="E9" s="365"/>
      <c r="F9" s="339"/>
      <c r="G9" s="337"/>
      <c r="H9" s="337"/>
      <c r="I9" s="337"/>
      <c r="J9" s="24"/>
      <c r="K9" s="465" t="s">
        <v>98</v>
      </c>
      <c r="L9" s="466"/>
      <c r="M9" s="339"/>
      <c r="N9" s="337"/>
      <c r="O9" s="337"/>
      <c r="P9" s="338"/>
      <c r="Q9" s="344"/>
      <c r="R9" s="349" t="s">
        <v>562</v>
      </c>
      <c r="S9" s="350"/>
      <c r="T9" s="351"/>
    </row>
    <row r="10" spans="1:23" ht="15" customHeight="1">
      <c r="A10" s="462"/>
      <c r="B10" s="461"/>
      <c r="C10" s="363"/>
      <c r="D10" s="364"/>
      <c r="E10" s="365"/>
      <c r="F10" s="339"/>
      <c r="G10" s="337"/>
      <c r="H10" s="337"/>
      <c r="I10" s="337"/>
      <c r="J10" s="25"/>
      <c r="K10" s="467" t="s">
        <v>101</v>
      </c>
      <c r="L10" s="468"/>
      <c r="M10" s="339"/>
      <c r="N10" s="337"/>
      <c r="O10" s="337"/>
      <c r="P10" s="338"/>
      <c r="Q10" s="344"/>
      <c r="R10" s="336"/>
      <c r="S10" s="352"/>
      <c r="T10" s="353"/>
    </row>
    <row r="11" spans="1:23" ht="15" customHeight="1" thickBot="1">
      <c r="A11" s="463"/>
      <c r="B11" s="464"/>
      <c r="C11" s="366"/>
      <c r="D11" s="367"/>
      <c r="E11" s="368"/>
      <c r="F11" s="340"/>
      <c r="G11" s="341"/>
      <c r="H11" s="341"/>
      <c r="I11" s="341"/>
      <c r="J11" s="27"/>
      <c r="K11" s="394" t="s">
        <v>97</v>
      </c>
      <c r="L11" s="395"/>
      <c r="M11" s="340"/>
      <c r="N11" s="341"/>
      <c r="O11" s="341"/>
      <c r="P11" s="342"/>
      <c r="Q11" s="345"/>
      <c r="R11" s="354" t="s">
        <v>37</v>
      </c>
      <c r="S11" s="355"/>
      <c r="T11" s="356"/>
    </row>
    <row r="12" spans="1:23" ht="18" customHeight="1">
      <c r="A12" s="417"/>
      <c r="B12" s="418"/>
      <c r="C12" s="411" t="str">
        <f>INDEX(Minimalprofil!A2:H107,Minimalprofil!A1,2)</f>
        <v>Bu 30 - 80 %
Ta 10 - 60 %
Fi 0 - 30 %
BAh Samenb. - 60 %
Rutschung: Ta 20 - 60 %
Lawinen: Immergrüne Nadelbäume
30 - 70 %</v>
      </c>
      <c r="D12" s="424"/>
      <c r="E12" s="425"/>
      <c r="F12" s="375" t="s">
        <v>224</v>
      </c>
      <c r="G12" s="376"/>
      <c r="H12" s="376"/>
      <c r="I12" s="377"/>
      <c r="J12" s="369"/>
      <c r="K12" s="370"/>
      <c r="L12" s="28"/>
      <c r="M12" s="375" t="s">
        <v>231</v>
      </c>
      <c r="N12" s="376"/>
      <c r="O12" s="376"/>
      <c r="P12" s="376"/>
      <c r="Q12" s="399" t="s">
        <v>232</v>
      </c>
      <c r="R12" s="460" t="s">
        <v>233</v>
      </c>
      <c r="S12" s="460"/>
      <c r="T12" s="457"/>
      <c r="V12" s="29"/>
      <c r="W12" s="30"/>
    </row>
    <row r="13" spans="1:23" ht="18" customHeight="1">
      <c r="A13" s="419" t="s">
        <v>130</v>
      </c>
      <c r="B13" s="420"/>
      <c r="C13" s="426"/>
      <c r="D13" s="427"/>
      <c r="E13" s="428"/>
      <c r="F13" s="375"/>
      <c r="G13" s="376"/>
      <c r="H13" s="376"/>
      <c r="I13" s="377"/>
      <c r="J13" s="371"/>
      <c r="K13" s="360"/>
      <c r="L13" s="28"/>
      <c r="M13" s="375"/>
      <c r="N13" s="376"/>
      <c r="O13" s="376"/>
      <c r="P13" s="376"/>
      <c r="Q13" s="399"/>
      <c r="R13" s="456"/>
      <c r="S13" s="456"/>
      <c r="T13" s="457"/>
      <c r="V13" s="29"/>
      <c r="W13" s="30"/>
    </row>
    <row r="14" spans="1:23" ht="18" customHeight="1">
      <c r="A14" s="419"/>
      <c r="B14" s="420"/>
      <c r="C14" s="426"/>
      <c r="D14" s="427"/>
      <c r="E14" s="428"/>
      <c r="F14" s="375"/>
      <c r="G14" s="376"/>
      <c r="H14" s="376"/>
      <c r="I14" s="377"/>
      <c r="J14" s="359"/>
      <c r="K14" s="360"/>
      <c r="L14" s="32"/>
      <c r="M14" s="375"/>
      <c r="N14" s="376"/>
      <c r="O14" s="376"/>
      <c r="P14" s="376"/>
      <c r="Q14" s="399"/>
      <c r="R14" s="456"/>
      <c r="S14" s="456"/>
      <c r="T14" s="457"/>
      <c r="V14" s="29"/>
      <c r="W14" s="30"/>
    </row>
    <row r="15" spans="1:23" ht="18" customHeight="1">
      <c r="A15" s="421" t="s">
        <v>103</v>
      </c>
      <c r="B15" s="422"/>
      <c r="C15" s="426"/>
      <c r="D15" s="427"/>
      <c r="E15" s="428"/>
      <c r="F15" s="375"/>
      <c r="G15" s="376"/>
      <c r="H15" s="376"/>
      <c r="I15" s="377"/>
      <c r="J15" s="361"/>
      <c r="K15" s="362"/>
      <c r="L15" s="33"/>
      <c r="M15" s="375"/>
      <c r="N15" s="376"/>
      <c r="O15" s="376"/>
      <c r="P15" s="376"/>
      <c r="Q15" s="399"/>
      <c r="R15" s="456"/>
      <c r="S15" s="456"/>
      <c r="T15" s="457"/>
    </row>
    <row r="16" spans="1:23" ht="18" customHeight="1">
      <c r="A16" s="432"/>
      <c r="B16" s="433"/>
      <c r="C16" s="426"/>
      <c r="D16" s="427"/>
      <c r="E16" s="428"/>
      <c r="F16" s="375"/>
      <c r="G16" s="376"/>
      <c r="H16" s="376"/>
      <c r="I16" s="377"/>
      <c r="J16" s="390"/>
      <c r="K16" s="391"/>
      <c r="L16" s="357"/>
      <c r="M16" s="375"/>
      <c r="N16" s="376"/>
      <c r="O16" s="376"/>
      <c r="P16" s="376"/>
      <c r="Q16" s="399"/>
      <c r="R16" s="456"/>
      <c r="S16" s="456"/>
      <c r="T16" s="457"/>
    </row>
    <row r="17" spans="1:22" ht="15" customHeight="1" thickBot="1">
      <c r="A17" s="392"/>
      <c r="B17" s="438"/>
      <c r="C17" s="429"/>
      <c r="D17" s="430"/>
      <c r="E17" s="431"/>
      <c r="F17" s="378"/>
      <c r="G17" s="379"/>
      <c r="H17" s="379"/>
      <c r="I17" s="380"/>
      <c r="J17" s="392"/>
      <c r="K17" s="393"/>
      <c r="L17" s="358"/>
      <c r="M17" s="378"/>
      <c r="N17" s="379"/>
      <c r="O17" s="379"/>
      <c r="P17" s="379"/>
      <c r="Q17" s="400"/>
      <c r="R17" s="458"/>
      <c r="S17" s="458"/>
      <c r="T17" s="459"/>
    </row>
    <row r="18" spans="1:22" ht="18" customHeight="1">
      <c r="A18" s="417"/>
      <c r="B18" s="418"/>
      <c r="C18" s="411" t="str">
        <f>INDEX(Minimalprofil!A2:H107,Minimalprofil!A1,3)</f>
        <v>pro ha genügend entwicklungsfähige Bäume in mind. 2 verschiedenen Durchmesserklassen</v>
      </c>
      <c r="D18" s="412"/>
      <c r="E18" s="413"/>
      <c r="F18" s="372" t="s">
        <v>225</v>
      </c>
      <c r="G18" s="373"/>
      <c r="H18" s="373"/>
      <c r="I18" s="374"/>
      <c r="J18" s="369"/>
      <c r="K18" s="370"/>
      <c r="L18" s="34"/>
      <c r="M18" s="375" t="s">
        <v>234</v>
      </c>
      <c r="N18" s="376"/>
      <c r="O18" s="376"/>
      <c r="P18" s="376"/>
      <c r="Q18" s="398" t="s">
        <v>232</v>
      </c>
      <c r="R18" s="454" t="s">
        <v>235</v>
      </c>
      <c r="S18" s="454"/>
      <c r="T18" s="455"/>
    </row>
    <row r="19" spans="1:22" ht="18" customHeight="1">
      <c r="A19" s="423" t="s">
        <v>131</v>
      </c>
      <c r="B19" s="420"/>
      <c r="C19" s="414"/>
      <c r="D19" s="415"/>
      <c r="E19" s="416"/>
      <c r="F19" s="375"/>
      <c r="G19" s="376"/>
      <c r="H19" s="376"/>
      <c r="I19" s="377"/>
      <c r="J19" s="371"/>
      <c r="K19" s="360"/>
      <c r="L19" s="28"/>
      <c r="M19" s="375"/>
      <c r="N19" s="376"/>
      <c r="O19" s="376"/>
      <c r="P19" s="376"/>
      <c r="Q19" s="399"/>
      <c r="R19" s="456"/>
      <c r="S19" s="456"/>
      <c r="T19" s="457"/>
    </row>
    <row r="20" spans="1:22" ht="18" customHeight="1">
      <c r="A20" s="423"/>
      <c r="B20" s="420"/>
      <c r="C20" s="414"/>
      <c r="D20" s="415"/>
      <c r="E20" s="416"/>
      <c r="F20" s="375"/>
      <c r="G20" s="376"/>
      <c r="H20" s="376"/>
      <c r="I20" s="377"/>
      <c r="J20" s="359"/>
      <c r="K20" s="360"/>
      <c r="L20" s="32"/>
      <c r="M20" s="375"/>
      <c r="N20" s="376"/>
      <c r="O20" s="376"/>
      <c r="P20" s="376"/>
      <c r="Q20" s="399"/>
      <c r="R20" s="456"/>
      <c r="S20" s="456"/>
      <c r="T20" s="457"/>
    </row>
    <row r="21" spans="1:22" ht="18" customHeight="1">
      <c r="A21" s="421" t="s">
        <v>104</v>
      </c>
      <c r="B21" s="422"/>
      <c r="C21" s="405">
        <f>INDEX(Naturgefahr!$A$2:$H$17,Naturgefahr!$A$1,3)</f>
        <v>0</v>
      </c>
      <c r="D21" s="406"/>
      <c r="E21" s="407"/>
      <c r="F21" s="375"/>
      <c r="G21" s="376"/>
      <c r="H21" s="376"/>
      <c r="I21" s="377"/>
      <c r="J21" s="361"/>
      <c r="K21" s="362"/>
      <c r="L21" s="35"/>
      <c r="M21" s="375"/>
      <c r="N21" s="376"/>
      <c r="O21" s="376"/>
      <c r="P21" s="376"/>
      <c r="Q21" s="399"/>
      <c r="R21" s="456"/>
      <c r="S21" s="456"/>
      <c r="T21" s="457"/>
    </row>
    <row r="22" spans="1:22" ht="18" customHeight="1">
      <c r="A22" s="489"/>
      <c r="B22" s="490"/>
      <c r="C22" s="405"/>
      <c r="D22" s="406"/>
      <c r="E22" s="407"/>
      <c r="F22" s="375"/>
      <c r="G22" s="376"/>
      <c r="H22" s="376"/>
      <c r="I22" s="377"/>
      <c r="J22" s="390"/>
      <c r="K22" s="391"/>
      <c r="L22" s="357"/>
      <c r="M22" s="375"/>
      <c r="N22" s="376"/>
      <c r="O22" s="376"/>
      <c r="P22" s="376"/>
      <c r="Q22" s="399"/>
      <c r="R22" s="456"/>
      <c r="S22" s="456"/>
      <c r="T22" s="457"/>
    </row>
    <row r="23" spans="1:22" ht="18" customHeight="1" thickBot="1">
      <c r="A23" s="392"/>
      <c r="B23" s="438"/>
      <c r="C23" s="408"/>
      <c r="D23" s="409"/>
      <c r="E23" s="410"/>
      <c r="F23" s="378"/>
      <c r="G23" s="379"/>
      <c r="H23" s="379"/>
      <c r="I23" s="380"/>
      <c r="J23" s="392"/>
      <c r="K23" s="393"/>
      <c r="L23" s="358"/>
      <c r="M23" s="378"/>
      <c r="N23" s="379"/>
      <c r="O23" s="379"/>
      <c r="P23" s="379"/>
      <c r="Q23" s="400"/>
      <c r="R23" s="458"/>
      <c r="S23" s="458"/>
      <c r="T23" s="459"/>
    </row>
    <row r="24" spans="1:22" ht="21.75" customHeight="1">
      <c r="A24" s="403" t="s">
        <v>132</v>
      </c>
      <c r="B24" s="404"/>
      <c r="C24" s="381" t="str">
        <f>INDEX(Minimalprofil!A2:H107,Minimalprofil!A1,4)</f>
        <v>Einzelbäume, allenfalls Kleinkollekti-ve</v>
      </c>
      <c r="D24" s="382"/>
      <c r="E24" s="383"/>
      <c r="F24" s="372" t="s">
        <v>226</v>
      </c>
      <c r="G24" s="373"/>
      <c r="H24" s="373"/>
      <c r="I24" s="374"/>
      <c r="J24" s="369"/>
      <c r="K24" s="370"/>
      <c r="L24" s="34"/>
      <c r="M24" s="372" t="s">
        <v>236</v>
      </c>
      <c r="N24" s="373"/>
      <c r="O24" s="373"/>
      <c r="P24" s="373"/>
      <c r="Q24" s="398" t="s">
        <v>232</v>
      </c>
      <c r="R24" s="454" t="s">
        <v>237</v>
      </c>
      <c r="S24" s="454"/>
      <c r="T24" s="455"/>
    </row>
    <row r="25" spans="1:22" ht="18" customHeight="1">
      <c r="A25" s="421" t="s">
        <v>105</v>
      </c>
      <c r="B25" s="420"/>
      <c r="C25" s="384" t="str">
        <f>INDEX(Naturgefahr!$A$2:$H$17,Naturgefahr!$A$1,4)</f>
        <v>Lückengrösse max. 6a bei gesicherter Verjüngung max. 12a / Deckungsgrad dauernd ≥ 40 % / Bei Übergängen im Standortstyp ist die Baumarten-Zusammensetzung des feuchteren, stärker vernässten Typs anzustreben</v>
      </c>
      <c r="D25" s="385"/>
      <c r="E25" s="386"/>
      <c r="F25" s="375"/>
      <c r="G25" s="376"/>
      <c r="H25" s="376"/>
      <c r="I25" s="377"/>
      <c r="J25" s="371"/>
      <c r="K25" s="360"/>
      <c r="L25" s="28"/>
      <c r="M25" s="375"/>
      <c r="N25" s="376"/>
      <c r="O25" s="376"/>
      <c r="P25" s="376"/>
      <c r="Q25" s="399"/>
      <c r="R25" s="456"/>
      <c r="S25" s="456"/>
      <c r="T25" s="457"/>
    </row>
    <row r="26" spans="1:22" ht="18" customHeight="1">
      <c r="A26" s="479"/>
      <c r="B26" s="420"/>
      <c r="C26" s="384"/>
      <c r="D26" s="385"/>
      <c r="E26" s="386"/>
      <c r="F26" s="375"/>
      <c r="G26" s="376"/>
      <c r="H26" s="376"/>
      <c r="I26" s="377"/>
      <c r="J26" s="359"/>
      <c r="K26" s="360"/>
      <c r="L26" s="32"/>
      <c r="M26" s="375"/>
      <c r="N26" s="376"/>
      <c r="O26" s="376"/>
      <c r="P26" s="376"/>
      <c r="Q26" s="399"/>
      <c r="R26" s="456"/>
      <c r="S26" s="456"/>
      <c r="T26" s="457"/>
    </row>
    <row r="27" spans="1:22" ht="18" customHeight="1">
      <c r="A27" s="480" t="s">
        <v>106</v>
      </c>
      <c r="B27" s="481"/>
      <c r="C27" s="384"/>
      <c r="D27" s="385"/>
      <c r="E27" s="386"/>
      <c r="F27" s="375"/>
      <c r="G27" s="376"/>
      <c r="H27" s="376"/>
      <c r="I27" s="377"/>
      <c r="J27" s="361"/>
      <c r="K27" s="362"/>
      <c r="L27" s="35"/>
      <c r="M27" s="375"/>
      <c r="N27" s="376"/>
      <c r="O27" s="376"/>
      <c r="P27" s="376"/>
      <c r="Q27" s="399"/>
      <c r="R27" s="456"/>
      <c r="S27" s="456"/>
      <c r="T27" s="457"/>
    </row>
    <row r="28" spans="1:22" ht="18" customHeight="1">
      <c r="A28" s="480" t="s">
        <v>107</v>
      </c>
      <c r="B28" s="481"/>
      <c r="C28" s="384"/>
      <c r="D28" s="385"/>
      <c r="E28" s="386"/>
      <c r="F28" s="375"/>
      <c r="G28" s="376"/>
      <c r="H28" s="376"/>
      <c r="I28" s="377"/>
      <c r="J28" s="390"/>
      <c r="K28" s="391"/>
      <c r="L28" s="357"/>
      <c r="M28" s="375"/>
      <c r="N28" s="376"/>
      <c r="O28" s="376"/>
      <c r="P28" s="376"/>
      <c r="Q28" s="399"/>
      <c r="R28" s="456"/>
      <c r="S28" s="456"/>
      <c r="T28" s="457"/>
      <c r="V28" s="36"/>
    </row>
    <row r="29" spans="1:22" ht="18" customHeight="1" thickBot="1">
      <c r="A29" s="487"/>
      <c r="B29" s="488"/>
      <c r="C29" s="387"/>
      <c r="D29" s="388"/>
      <c r="E29" s="389"/>
      <c r="F29" s="378"/>
      <c r="G29" s="379"/>
      <c r="H29" s="379"/>
      <c r="I29" s="380"/>
      <c r="J29" s="392"/>
      <c r="K29" s="393"/>
      <c r="L29" s="358"/>
      <c r="M29" s="378"/>
      <c r="N29" s="379"/>
      <c r="O29" s="379"/>
      <c r="P29" s="379"/>
      <c r="Q29" s="400"/>
      <c r="R29" s="458"/>
      <c r="S29" s="458"/>
      <c r="T29" s="459"/>
    </row>
    <row r="30" spans="1:22" ht="18" customHeight="1">
      <c r="A30" s="403" t="s">
        <v>133</v>
      </c>
      <c r="B30" s="404"/>
      <c r="C30" s="411" t="str">
        <f>INDEX(Minimalprofil!A2:H107,Minimalprofil!A1,5)</f>
        <v>Kronenlänge Ta mind. 2/3, Fi mind. ½
Schlankheitsgrad &lt; 80
Lotrechte Stämme mit guter Veran-kerung, nur vereinzelt starke Hänger</v>
      </c>
      <c r="D30" s="412"/>
      <c r="E30" s="413"/>
      <c r="F30" s="372" t="s">
        <v>227</v>
      </c>
      <c r="G30" s="373"/>
      <c r="H30" s="373"/>
      <c r="I30" s="374"/>
      <c r="J30" s="369"/>
      <c r="K30" s="370"/>
      <c r="L30" s="34"/>
      <c r="M30" s="372" t="s">
        <v>238</v>
      </c>
      <c r="N30" s="373"/>
      <c r="O30" s="373"/>
      <c r="P30" s="373"/>
      <c r="Q30" s="398" t="s">
        <v>232</v>
      </c>
      <c r="R30" s="454" t="s">
        <v>239</v>
      </c>
      <c r="S30" s="454"/>
      <c r="T30" s="455"/>
    </row>
    <row r="31" spans="1:22" ht="18" customHeight="1">
      <c r="A31" s="401" t="s">
        <v>108</v>
      </c>
      <c r="B31" s="452"/>
      <c r="C31" s="414"/>
      <c r="D31" s="415"/>
      <c r="E31" s="416"/>
      <c r="F31" s="375"/>
      <c r="G31" s="376"/>
      <c r="H31" s="376"/>
      <c r="I31" s="377"/>
      <c r="J31" s="371"/>
      <c r="K31" s="360"/>
      <c r="L31" s="28"/>
      <c r="M31" s="375"/>
      <c r="N31" s="376"/>
      <c r="O31" s="376"/>
      <c r="P31" s="376"/>
      <c r="Q31" s="399"/>
      <c r="R31" s="456"/>
      <c r="S31" s="456"/>
      <c r="T31" s="457"/>
    </row>
    <row r="32" spans="1:22" ht="18" customHeight="1">
      <c r="A32" s="453"/>
      <c r="B32" s="452"/>
      <c r="C32" s="414"/>
      <c r="D32" s="415"/>
      <c r="E32" s="416"/>
      <c r="F32" s="375"/>
      <c r="G32" s="376"/>
      <c r="H32" s="376"/>
      <c r="I32" s="377"/>
      <c r="J32" s="359"/>
      <c r="K32" s="360"/>
      <c r="L32" s="32"/>
      <c r="M32" s="375"/>
      <c r="N32" s="376"/>
      <c r="O32" s="376"/>
      <c r="P32" s="376"/>
      <c r="Q32" s="399"/>
      <c r="R32" s="456"/>
      <c r="S32" s="456"/>
      <c r="T32" s="457"/>
    </row>
    <row r="33" spans="1:20" ht="18" customHeight="1">
      <c r="A33" s="401" t="s">
        <v>109</v>
      </c>
      <c r="B33" s="402"/>
      <c r="C33" s="414"/>
      <c r="D33" s="415"/>
      <c r="E33" s="416"/>
      <c r="F33" s="375"/>
      <c r="G33" s="376"/>
      <c r="H33" s="376"/>
      <c r="I33" s="377"/>
      <c r="J33" s="361"/>
      <c r="K33" s="362"/>
      <c r="L33" s="35"/>
      <c r="M33" s="375"/>
      <c r="N33" s="376"/>
      <c r="O33" s="376"/>
      <c r="P33" s="376"/>
      <c r="Q33" s="399"/>
      <c r="R33" s="456"/>
      <c r="S33" s="456"/>
      <c r="T33" s="457"/>
    </row>
    <row r="34" spans="1:20" ht="18" customHeight="1">
      <c r="A34" s="401" t="s">
        <v>110</v>
      </c>
      <c r="B34" s="402"/>
      <c r="C34" s="405">
        <f>INDEX(Naturgefahr!$A$2:$H$17,Naturgefahr!$A$1,5)</f>
        <v>0</v>
      </c>
      <c r="D34" s="406"/>
      <c r="E34" s="407"/>
      <c r="F34" s="375"/>
      <c r="G34" s="376"/>
      <c r="H34" s="376"/>
      <c r="I34" s="377"/>
      <c r="J34" s="390"/>
      <c r="K34" s="391"/>
      <c r="L34" s="357"/>
      <c r="M34" s="375"/>
      <c r="N34" s="376"/>
      <c r="O34" s="376"/>
      <c r="P34" s="376"/>
      <c r="Q34" s="399"/>
      <c r="R34" s="456"/>
      <c r="S34" s="456"/>
      <c r="T34" s="457"/>
    </row>
    <row r="35" spans="1:20" ht="18" customHeight="1" thickBot="1">
      <c r="A35" s="392"/>
      <c r="B35" s="438"/>
      <c r="C35" s="408"/>
      <c r="D35" s="409"/>
      <c r="E35" s="410"/>
      <c r="F35" s="378"/>
      <c r="G35" s="379"/>
      <c r="H35" s="379"/>
      <c r="I35" s="380"/>
      <c r="J35" s="392"/>
      <c r="K35" s="393"/>
      <c r="L35" s="358"/>
      <c r="M35" s="378"/>
      <c r="N35" s="379"/>
      <c r="O35" s="379"/>
      <c r="P35" s="379"/>
      <c r="Q35" s="400"/>
      <c r="R35" s="458"/>
      <c r="S35" s="458"/>
      <c r="T35" s="459"/>
    </row>
    <row r="36" spans="1:20" ht="18" customHeight="1">
      <c r="A36" s="417"/>
      <c r="B36" s="418"/>
      <c r="C36" s="411" t="str">
        <f>INDEX(Minimalprofil!A2:H107,Minimalprofil!A1,6)</f>
        <v>Fläche mit starker Vegetationskon-kurrenz &lt; 1/3</v>
      </c>
      <c r="D36" s="424"/>
      <c r="E36" s="425"/>
      <c r="F36" s="372" t="s">
        <v>228</v>
      </c>
      <c r="G36" s="373"/>
      <c r="H36" s="373"/>
      <c r="I36" s="374"/>
      <c r="J36" s="369"/>
      <c r="K36" s="370"/>
      <c r="L36" s="34"/>
      <c r="M36" s="372" t="s">
        <v>456</v>
      </c>
      <c r="N36" s="373"/>
      <c r="O36" s="373"/>
      <c r="P36" s="373"/>
      <c r="Q36" s="398" t="s">
        <v>232</v>
      </c>
      <c r="R36" s="454" t="s">
        <v>228</v>
      </c>
      <c r="S36" s="454"/>
      <c r="T36" s="455"/>
    </row>
    <row r="37" spans="1:20" ht="18" customHeight="1">
      <c r="A37" s="423" t="s">
        <v>134</v>
      </c>
      <c r="B37" s="420"/>
      <c r="C37" s="426"/>
      <c r="D37" s="434"/>
      <c r="E37" s="428"/>
      <c r="F37" s="375"/>
      <c r="G37" s="376"/>
      <c r="H37" s="376"/>
      <c r="I37" s="377"/>
      <c r="J37" s="371"/>
      <c r="K37" s="360"/>
      <c r="L37" s="28"/>
      <c r="M37" s="375"/>
      <c r="N37" s="376"/>
      <c r="O37" s="376"/>
      <c r="P37" s="376"/>
      <c r="Q37" s="399"/>
      <c r="R37" s="456"/>
      <c r="S37" s="456"/>
      <c r="T37" s="457"/>
    </row>
    <row r="38" spans="1:20" ht="18" customHeight="1">
      <c r="A38" s="423"/>
      <c r="B38" s="420"/>
      <c r="C38" s="426"/>
      <c r="D38" s="434"/>
      <c r="E38" s="428"/>
      <c r="F38" s="375"/>
      <c r="G38" s="376"/>
      <c r="H38" s="376"/>
      <c r="I38" s="377"/>
      <c r="J38" s="359"/>
      <c r="K38" s="360"/>
      <c r="L38" s="32"/>
      <c r="M38" s="375"/>
      <c r="N38" s="376"/>
      <c r="O38" s="376"/>
      <c r="P38" s="376"/>
      <c r="Q38" s="399"/>
      <c r="R38" s="456"/>
      <c r="S38" s="456"/>
      <c r="T38" s="457"/>
    </row>
    <row r="39" spans="1:20" ht="18" customHeight="1">
      <c r="A39" s="435" t="s">
        <v>111</v>
      </c>
      <c r="B39" s="436"/>
      <c r="C39" s="426"/>
      <c r="D39" s="434"/>
      <c r="E39" s="428"/>
      <c r="F39" s="375"/>
      <c r="G39" s="376"/>
      <c r="H39" s="376"/>
      <c r="I39" s="377"/>
      <c r="J39" s="361"/>
      <c r="K39" s="362"/>
      <c r="L39" s="35"/>
      <c r="M39" s="375"/>
      <c r="N39" s="376"/>
      <c r="O39" s="376"/>
      <c r="P39" s="376"/>
      <c r="Q39" s="399"/>
      <c r="R39" s="456"/>
      <c r="S39" s="456"/>
      <c r="T39" s="457"/>
    </row>
    <row r="40" spans="1:20" ht="18" customHeight="1">
      <c r="A40" s="371"/>
      <c r="B40" s="437"/>
      <c r="C40" s="426"/>
      <c r="D40" s="434"/>
      <c r="E40" s="428"/>
      <c r="F40" s="375"/>
      <c r="G40" s="376"/>
      <c r="H40" s="376"/>
      <c r="I40" s="377"/>
      <c r="J40" s="390"/>
      <c r="K40" s="391"/>
      <c r="L40" s="357"/>
      <c r="M40" s="375"/>
      <c r="N40" s="376"/>
      <c r="O40" s="376"/>
      <c r="P40" s="376"/>
      <c r="Q40" s="399"/>
      <c r="R40" s="456"/>
      <c r="S40" s="456"/>
      <c r="T40" s="457"/>
    </row>
    <row r="41" spans="1:20" ht="15" customHeight="1" thickBot="1">
      <c r="A41" s="392"/>
      <c r="B41" s="438"/>
      <c r="C41" s="429"/>
      <c r="D41" s="430"/>
      <c r="E41" s="431"/>
      <c r="F41" s="378"/>
      <c r="G41" s="379"/>
      <c r="H41" s="379"/>
      <c r="I41" s="380"/>
      <c r="J41" s="392"/>
      <c r="K41" s="393"/>
      <c r="L41" s="358"/>
      <c r="M41" s="378"/>
      <c r="N41" s="379"/>
      <c r="O41" s="379"/>
      <c r="P41" s="379"/>
      <c r="Q41" s="400"/>
      <c r="R41" s="458"/>
      <c r="S41" s="458"/>
      <c r="T41" s="459"/>
    </row>
    <row r="42" spans="1:20" ht="18" customHeight="1">
      <c r="A42" s="417"/>
      <c r="B42" s="418"/>
      <c r="C42" s="411" t="str">
        <f>INDEX(Minimalprofil!A2:H107,Minimalprofil!A1,7)</f>
        <v>Bei Deckungsgrad &lt; 0,6 mindestens 10 Buchen/Tannen pro a (durch-schnittlich alle 3 m) vorhanden. In Lücken Bergahorn vorhanden</v>
      </c>
      <c r="D42" s="424"/>
      <c r="E42" s="425"/>
      <c r="F42" s="372" t="s">
        <v>229</v>
      </c>
      <c r="G42" s="373"/>
      <c r="H42" s="373"/>
      <c r="I42" s="374"/>
      <c r="J42" s="369"/>
      <c r="K42" s="370"/>
      <c r="L42" s="34"/>
      <c r="M42" s="372" t="s">
        <v>240</v>
      </c>
      <c r="N42" s="373"/>
      <c r="O42" s="373"/>
      <c r="P42" s="373"/>
      <c r="Q42" s="398" t="s">
        <v>232</v>
      </c>
      <c r="R42" s="454" t="s">
        <v>241</v>
      </c>
      <c r="S42" s="454"/>
      <c r="T42" s="455"/>
    </row>
    <row r="43" spans="1:20" ht="18" customHeight="1">
      <c r="A43" s="439" t="s">
        <v>135</v>
      </c>
      <c r="B43" s="420"/>
      <c r="C43" s="426"/>
      <c r="D43" s="434"/>
      <c r="E43" s="428"/>
      <c r="F43" s="375"/>
      <c r="G43" s="376"/>
      <c r="H43" s="376"/>
      <c r="I43" s="377"/>
      <c r="J43" s="371"/>
      <c r="K43" s="360"/>
      <c r="L43" s="28"/>
      <c r="M43" s="375"/>
      <c r="N43" s="376"/>
      <c r="O43" s="376"/>
      <c r="P43" s="376"/>
      <c r="Q43" s="399"/>
      <c r="R43" s="456"/>
      <c r="S43" s="456"/>
      <c r="T43" s="457"/>
    </row>
    <row r="44" spans="1:20" ht="18" customHeight="1">
      <c r="A44" s="439"/>
      <c r="B44" s="420"/>
      <c r="C44" s="426"/>
      <c r="D44" s="434"/>
      <c r="E44" s="428"/>
      <c r="F44" s="375"/>
      <c r="G44" s="376"/>
      <c r="H44" s="376"/>
      <c r="I44" s="377"/>
      <c r="J44" s="359"/>
      <c r="K44" s="360"/>
      <c r="L44" s="32"/>
      <c r="M44" s="375"/>
      <c r="N44" s="376"/>
      <c r="O44" s="376"/>
      <c r="P44" s="376"/>
      <c r="Q44" s="399"/>
      <c r="R44" s="456"/>
      <c r="S44" s="456"/>
      <c r="T44" s="457"/>
    </row>
    <row r="45" spans="1:20" ht="18" customHeight="1">
      <c r="A45" s="435" t="s">
        <v>112</v>
      </c>
      <c r="B45" s="436"/>
      <c r="C45" s="426"/>
      <c r="D45" s="434"/>
      <c r="E45" s="428"/>
      <c r="F45" s="375"/>
      <c r="G45" s="376"/>
      <c r="H45" s="376"/>
      <c r="I45" s="377"/>
      <c r="J45" s="361"/>
      <c r="K45" s="362"/>
      <c r="L45" s="35"/>
      <c r="M45" s="375"/>
      <c r="N45" s="376"/>
      <c r="O45" s="376"/>
      <c r="P45" s="376"/>
      <c r="Q45" s="399"/>
      <c r="R45" s="456"/>
      <c r="S45" s="456"/>
      <c r="T45" s="457"/>
    </row>
    <row r="46" spans="1:20" ht="18" customHeight="1">
      <c r="A46" s="494" t="s">
        <v>113</v>
      </c>
      <c r="B46" s="495"/>
      <c r="C46" s="426"/>
      <c r="D46" s="434"/>
      <c r="E46" s="428"/>
      <c r="F46" s="375"/>
      <c r="G46" s="376"/>
      <c r="H46" s="376"/>
      <c r="I46" s="377"/>
      <c r="J46" s="390"/>
      <c r="K46" s="391"/>
      <c r="L46" s="357"/>
      <c r="M46" s="375"/>
      <c r="N46" s="376"/>
      <c r="O46" s="376"/>
      <c r="P46" s="376"/>
      <c r="Q46" s="399"/>
      <c r="R46" s="456"/>
      <c r="S46" s="456"/>
      <c r="T46" s="457"/>
    </row>
    <row r="47" spans="1:20" ht="15" customHeight="1" thickBot="1">
      <c r="A47" s="392"/>
      <c r="B47" s="438"/>
      <c r="C47" s="429"/>
      <c r="D47" s="430"/>
      <c r="E47" s="431"/>
      <c r="F47" s="378"/>
      <c r="G47" s="379"/>
      <c r="H47" s="379"/>
      <c r="I47" s="380"/>
      <c r="J47" s="392"/>
      <c r="K47" s="393"/>
      <c r="L47" s="358"/>
      <c r="M47" s="378"/>
      <c r="N47" s="379"/>
      <c r="O47" s="379"/>
      <c r="P47" s="379"/>
      <c r="Q47" s="400"/>
      <c r="R47" s="458"/>
      <c r="S47" s="458"/>
      <c r="T47" s="459"/>
    </row>
    <row r="48" spans="1:20" ht="18" customHeight="1">
      <c r="A48" s="496" t="s">
        <v>134</v>
      </c>
      <c r="B48" s="404"/>
      <c r="C48" s="411" t="str">
        <f>INDEX(Minimalprofil!A2:H107,Minimalprofil!A1,8)</f>
        <v>Pro ha mind. 1 Trupp (2 - 5 a, durchschnittlich alle 100 m) oder Deckungsgrad mind. 4% Mischung zielgerecht</v>
      </c>
      <c r="D48" s="412"/>
      <c r="E48" s="413"/>
      <c r="F48" s="372" t="s">
        <v>230</v>
      </c>
      <c r="G48" s="373"/>
      <c r="H48" s="373"/>
      <c r="I48" s="374"/>
      <c r="J48" s="369"/>
      <c r="K48" s="370"/>
      <c r="L48" s="34"/>
      <c r="M48" s="372" t="s">
        <v>240</v>
      </c>
      <c r="N48" s="373"/>
      <c r="O48" s="373"/>
      <c r="P48" s="373"/>
      <c r="Q48" s="398" t="s">
        <v>232</v>
      </c>
      <c r="R48" s="454" t="s">
        <v>242</v>
      </c>
      <c r="S48" s="454"/>
      <c r="T48" s="455"/>
    </row>
    <row r="49" spans="1:20" ht="18" customHeight="1">
      <c r="A49" s="435" t="s">
        <v>114</v>
      </c>
      <c r="B49" s="420"/>
      <c r="C49" s="414"/>
      <c r="D49" s="500"/>
      <c r="E49" s="416"/>
      <c r="F49" s="375"/>
      <c r="G49" s="376"/>
      <c r="H49" s="376"/>
      <c r="I49" s="377"/>
      <c r="J49" s="371"/>
      <c r="K49" s="360"/>
      <c r="L49" s="28"/>
      <c r="M49" s="375"/>
      <c r="N49" s="376"/>
      <c r="O49" s="376"/>
      <c r="P49" s="376"/>
      <c r="Q49" s="399"/>
      <c r="R49" s="456"/>
      <c r="S49" s="456"/>
      <c r="T49" s="457"/>
    </row>
    <row r="50" spans="1:20" ht="18" customHeight="1">
      <c r="A50" s="497"/>
      <c r="B50" s="420"/>
      <c r="C50" s="414"/>
      <c r="D50" s="500"/>
      <c r="E50" s="416"/>
      <c r="F50" s="375"/>
      <c r="G50" s="376"/>
      <c r="H50" s="376"/>
      <c r="I50" s="377"/>
      <c r="J50" s="359"/>
      <c r="K50" s="360"/>
      <c r="L50" s="32"/>
      <c r="M50" s="375"/>
      <c r="N50" s="376"/>
      <c r="O50" s="376"/>
      <c r="P50" s="376"/>
      <c r="Q50" s="399"/>
      <c r="R50" s="456"/>
      <c r="S50" s="456"/>
      <c r="T50" s="457"/>
    </row>
    <row r="51" spans="1:20" ht="18" customHeight="1">
      <c r="A51" s="516" t="s">
        <v>115</v>
      </c>
      <c r="B51" s="517"/>
      <c r="C51" s="414"/>
      <c r="D51" s="500"/>
      <c r="E51" s="416"/>
      <c r="F51" s="375"/>
      <c r="G51" s="376"/>
      <c r="H51" s="376"/>
      <c r="I51" s="377"/>
      <c r="J51" s="361"/>
      <c r="K51" s="362"/>
      <c r="L51" s="35"/>
      <c r="M51" s="375"/>
      <c r="N51" s="376"/>
      <c r="O51" s="376"/>
      <c r="P51" s="376"/>
      <c r="Q51" s="399"/>
      <c r="R51" s="456"/>
      <c r="S51" s="456"/>
      <c r="T51" s="457"/>
    </row>
    <row r="52" spans="1:20" ht="18" customHeight="1">
      <c r="A52" s="518"/>
      <c r="B52" s="517"/>
      <c r="C52" s="501">
        <f>INDEX(Naturgefahr!A2:H17,Naturgefahr!A1,8)</f>
        <v>0</v>
      </c>
      <c r="D52" s="502"/>
      <c r="E52" s="503"/>
      <c r="F52" s="375"/>
      <c r="G52" s="376"/>
      <c r="H52" s="376"/>
      <c r="I52" s="377"/>
      <c r="J52" s="390"/>
      <c r="K52" s="391"/>
      <c r="L52" s="357"/>
      <c r="M52" s="375"/>
      <c r="N52" s="376"/>
      <c r="O52" s="376"/>
      <c r="P52" s="376"/>
      <c r="Q52" s="399"/>
      <c r="R52" s="456"/>
      <c r="S52" s="456"/>
      <c r="T52" s="457"/>
    </row>
    <row r="53" spans="1:20" ht="13.5" customHeight="1" thickBot="1">
      <c r="A53" s="519"/>
      <c r="B53" s="520"/>
      <c r="C53" s="504"/>
      <c r="D53" s="505"/>
      <c r="E53" s="506"/>
      <c r="F53" s="378"/>
      <c r="G53" s="379"/>
      <c r="H53" s="379"/>
      <c r="I53" s="380"/>
      <c r="J53" s="392"/>
      <c r="K53" s="393"/>
      <c r="L53" s="358"/>
      <c r="M53" s="378"/>
      <c r="N53" s="379"/>
      <c r="O53" s="379"/>
      <c r="P53" s="379"/>
      <c r="Q53" s="400"/>
      <c r="R53" s="458"/>
      <c r="S53" s="458"/>
      <c r="T53" s="459"/>
    </row>
    <row r="54" spans="1:20">
      <c r="A54" s="498"/>
      <c r="B54" s="499"/>
      <c r="C54" s="499"/>
      <c r="D54" s="499"/>
      <c r="E54" s="499"/>
      <c r="F54" s="499"/>
      <c r="G54" s="499"/>
      <c r="H54" s="38"/>
      <c r="I54" s="39"/>
      <c r="J54" s="38"/>
      <c r="K54" s="40" t="s">
        <v>36</v>
      </c>
      <c r="L54" s="41"/>
      <c r="M54" s="41"/>
      <c r="N54" s="510"/>
      <c r="O54" s="510"/>
      <c r="P54" s="510"/>
      <c r="Q54" s="510"/>
      <c r="R54" s="510"/>
      <c r="S54" s="510"/>
      <c r="T54" s="511"/>
    </row>
    <row r="55" spans="1:20">
      <c r="A55" s="31"/>
      <c r="B55" s="22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6" t="s">
        <v>270</v>
      </c>
      <c r="O55" s="26"/>
      <c r="P55" s="26" t="s">
        <v>118</v>
      </c>
      <c r="Q55" s="26"/>
      <c r="R55" s="26" t="s">
        <v>119</v>
      </c>
      <c r="S55" s="22"/>
      <c r="T55" s="37"/>
    </row>
    <row r="56" spans="1:20" ht="15" customHeight="1">
      <c r="A56" s="507" t="s">
        <v>65</v>
      </c>
      <c r="B56" s="508"/>
      <c r="C56" s="509"/>
      <c r="D56" s="4" t="s">
        <v>455</v>
      </c>
      <c r="E56" s="42" t="s">
        <v>116</v>
      </c>
      <c r="F56" s="4"/>
      <c r="G56" s="42" t="s">
        <v>117</v>
      </c>
      <c r="I56" s="514" t="s">
        <v>565</v>
      </c>
      <c r="J56" s="514"/>
      <c r="K56" s="514"/>
      <c r="L56" s="514"/>
      <c r="M56" s="515"/>
      <c r="N56" s="4"/>
      <c r="O56" s="14"/>
      <c r="P56" s="4" t="s">
        <v>455</v>
      </c>
      <c r="Q56" s="43" t="s">
        <v>261</v>
      </c>
      <c r="R56" s="4" t="s">
        <v>455</v>
      </c>
      <c r="S56" s="512"/>
      <c r="T56" s="513"/>
    </row>
    <row r="57" spans="1:20" ht="10.5" customHeight="1">
      <c r="A57" s="46"/>
      <c r="B57" s="47"/>
      <c r="C57" s="47"/>
      <c r="D57" s="47"/>
      <c r="E57" s="47"/>
      <c r="F57" s="47"/>
      <c r="G57" s="47"/>
      <c r="H57" s="47"/>
      <c r="I57" s="47"/>
      <c r="J57" s="47"/>
      <c r="K57" s="47"/>
      <c r="L57" s="47"/>
      <c r="M57" s="47"/>
      <c r="N57" s="47"/>
      <c r="O57" s="42"/>
      <c r="P57" s="44"/>
      <c r="Q57" s="42"/>
      <c r="R57" s="42"/>
      <c r="S57" s="44"/>
      <c r="T57" s="45"/>
    </row>
    <row r="58" spans="1:20" ht="15" customHeight="1">
      <c r="A58" s="491" t="s">
        <v>66</v>
      </c>
      <c r="B58" s="492"/>
      <c r="C58" s="493"/>
      <c r="D58" s="4"/>
      <c r="E58" s="48" t="s">
        <v>120</v>
      </c>
      <c r="F58" s="49"/>
      <c r="G58" s="49"/>
      <c r="H58" s="49"/>
      <c r="I58" s="4"/>
      <c r="J58" s="48" t="s">
        <v>121</v>
      </c>
      <c r="K58" s="49"/>
      <c r="L58" s="49"/>
      <c r="M58" s="49"/>
      <c r="N58" s="49"/>
      <c r="O58" s="4"/>
      <c r="P58" s="50" t="s">
        <v>122</v>
      </c>
      <c r="Q58" s="51"/>
      <c r="R58" s="51"/>
      <c r="S58" s="52"/>
      <c r="T58" s="53"/>
    </row>
    <row r="59" spans="1:20" ht="15" customHeight="1">
      <c r="A59" s="66" t="s">
        <v>564</v>
      </c>
      <c r="B59" s="49"/>
      <c r="C59" s="49"/>
      <c r="D59" s="4"/>
      <c r="E59" s="48" t="s">
        <v>123</v>
      </c>
      <c r="F59" s="49"/>
      <c r="G59" s="49"/>
      <c r="H59" s="49"/>
      <c r="I59" s="4"/>
      <c r="J59" s="48" t="s">
        <v>124</v>
      </c>
      <c r="K59" s="49"/>
      <c r="L59" s="49"/>
      <c r="M59" s="49"/>
      <c r="N59" s="49"/>
      <c r="O59" s="4"/>
      <c r="P59" s="50" t="s">
        <v>125</v>
      </c>
      <c r="Q59" s="51"/>
      <c r="R59" s="51"/>
      <c r="S59" s="52"/>
      <c r="T59" s="53"/>
    </row>
    <row r="60" spans="1:20" ht="15" customHeight="1">
      <c r="A60" s="54"/>
      <c r="B60" s="49"/>
      <c r="C60" s="49"/>
      <c r="D60" s="4"/>
      <c r="E60" s="48" t="s">
        <v>126</v>
      </c>
      <c r="F60" s="49"/>
      <c r="G60" s="49"/>
      <c r="H60" s="49"/>
      <c r="I60" s="5"/>
      <c r="J60" s="48" t="s">
        <v>127</v>
      </c>
      <c r="K60" s="49"/>
      <c r="L60" s="49"/>
      <c r="M60" s="49"/>
      <c r="N60" s="49"/>
      <c r="O60" s="4" t="s">
        <v>455</v>
      </c>
      <c r="P60" s="50" t="s">
        <v>128</v>
      </c>
      <c r="Q60" s="51"/>
      <c r="R60" s="51"/>
      <c r="S60" s="52"/>
      <c r="T60" s="53"/>
    </row>
    <row r="61" spans="1:20" ht="15" customHeight="1">
      <c r="A61" s="54"/>
      <c r="B61" s="49"/>
      <c r="C61" s="49"/>
      <c r="D61" s="4"/>
      <c r="E61" s="48" t="s">
        <v>271</v>
      </c>
      <c r="F61" s="49"/>
      <c r="G61" s="49"/>
      <c r="H61" s="49"/>
      <c r="I61" s="5"/>
      <c r="J61" s="48" t="s">
        <v>129</v>
      </c>
      <c r="K61" s="49"/>
      <c r="L61" s="49"/>
      <c r="M61" s="49"/>
      <c r="N61" s="49"/>
      <c r="O61" s="15"/>
      <c r="P61" s="50"/>
      <c r="Q61" s="51"/>
      <c r="R61" s="51"/>
      <c r="S61" s="52"/>
      <c r="T61" s="53"/>
    </row>
    <row r="62" spans="1:20" ht="15" customHeight="1">
      <c r="A62" s="54"/>
      <c r="B62" s="49"/>
      <c r="C62" s="49"/>
      <c r="D62" s="4"/>
      <c r="E62" s="48" t="s">
        <v>272</v>
      </c>
      <c r="F62" s="49"/>
      <c r="G62" s="49"/>
      <c r="H62" s="49"/>
      <c r="I62" s="4"/>
      <c r="J62" s="48" t="s">
        <v>35</v>
      </c>
      <c r="K62" s="49"/>
      <c r="L62" s="49"/>
      <c r="M62" s="49"/>
      <c r="N62" s="49"/>
      <c r="O62" s="15"/>
      <c r="P62" s="50"/>
      <c r="Q62" s="51"/>
      <c r="R62" s="51"/>
      <c r="S62" s="52"/>
      <c r="T62" s="53"/>
    </row>
    <row r="63" spans="1:20" ht="7.5" customHeight="1" thickBot="1">
      <c r="A63" s="55"/>
      <c r="B63" s="56"/>
      <c r="C63" s="56"/>
      <c r="D63" s="56"/>
      <c r="E63" s="56"/>
      <c r="F63" s="56"/>
      <c r="G63" s="56"/>
      <c r="H63" s="56"/>
      <c r="I63" s="56"/>
      <c r="J63" s="56"/>
      <c r="K63" s="56"/>
      <c r="L63" s="56"/>
      <c r="M63" s="57"/>
      <c r="N63" s="57"/>
      <c r="O63" s="57"/>
      <c r="P63" s="57"/>
      <c r="Q63" s="57"/>
      <c r="R63" s="57"/>
      <c r="S63" s="57"/>
      <c r="T63" s="58"/>
    </row>
  </sheetData>
  <sheetProtection selectLockedCells="1"/>
  <mergeCells count="133">
    <mergeCell ref="N54:T54"/>
    <mergeCell ref="Q48:Q53"/>
    <mergeCell ref="R48:T53"/>
    <mergeCell ref="Q42:Q47"/>
    <mergeCell ref="M42:P47"/>
    <mergeCell ref="M36:P41"/>
    <mergeCell ref="R36:T41"/>
    <mergeCell ref="S56:T56"/>
    <mergeCell ref="I56:M56"/>
    <mergeCell ref="F48:I53"/>
    <mergeCell ref="M48:P53"/>
    <mergeCell ref="J52:K53"/>
    <mergeCell ref="L52:L53"/>
    <mergeCell ref="J50:K51"/>
    <mergeCell ref="J48:K49"/>
    <mergeCell ref="R42:T47"/>
    <mergeCell ref="F8:I11"/>
    <mergeCell ref="A58:C58"/>
    <mergeCell ref="A46:B46"/>
    <mergeCell ref="A47:B47"/>
    <mergeCell ref="A48:B48"/>
    <mergeCell ref="A49:B50"/>
    <mergeCell ref="A54:G54"/>
    <mergeCell ref="C48:E51"/>
    <mergeCell ref="C52:E53"/>
    <mergeCell ref="A56:C56"/>
    <mergeCell ref="A51:B52"/>
    <mergeCell ref="A53:B53"/>
    <mergeCell ref="A8:B11"/>
    <mergeCell ref="K9:L9"/>
    <mergeCell ref="K10:L10"/>
    <mergeCell ref="E4:T4"/>
    <mergeCell ref="A4:D4"/>
    <mergeCell ref="R7:T7"/>
    <mergeCell ref="A5:D6"/>
    <mergeCell ref="A1:D1"/>
    <mergeCell ref="A33:B33"/>
    <mergeCell ref="A17:B17"/>
    <mergeCell ref="A25:B26"/>
    <mergeCell ref="A27:B27"/>
    <mergeCell ref="A21:B21"/>
    <mergeCell ref="A23:B23"/>
    <mergeCell ref="A24:B24"/>
    <mergeCell ref="A3:T3"/>
    <mergeCell ref="A7:G7"/>
    <mergeCell ref="A28:B28"/>
    <mergeCell ref="A29:B29"/>
    <mergeCell ref="A22:B22"/>
    <mergeCell ref="L22:L23"/>
    <mergeCell ref="F18:I23"/>
    <mergeCell ref="F24:I29"/>
    <mergeCell ref="L16:L17"/>
    <mergeCell ref="A45:B45"/>
    <mergeCell ref="A40:B40"/>
    <mergeCell ref="A41:B41"/>
    <mergeCell ref="A42:B42"/>
    <mergeCell ref="A43:B44"/>
    <mergeCell ref="A37:B38"/>
    <mergeCell ref="A39:B39"/>
    <mergeCell ref="A35:B35"/>
    <mergeCell ref="N1:T1"/>
    <mergeCell ref="M2:O2"/>
    <mergeCell ref="P2:T2"/>
    <mergeCell ref="F2:G2"/>
    <mergeCell ref="E1:M1"/>
    <mergeCell ref="B2:E2"/>
    <mergeCell ref="H2:L2"/>
    <mergeCell ref="C21:E23"/>
    <mergeCell ref="A31:B32"/>
    <mergeCell ref="J18:K19"/>
    <mergeCell ref="J22:K23"/>
    <mergeCell ref="J20:K21"/>
    <mergeCell ref="R30:T35"/>
    <mergeCell ref="Q12:Q17"/>
    <mergeCell ref="Q18:Q23"/>
    <mergeCell ref="R12:T17"/>
    <mergeCell ref="A34:B34"/>
    <mergeCell ref="A30:B30"/>
    <mergeCell ref="C34:E35"/>
    <mergeCell ref="C30:E33"/>
    <mergeCell ref="A36:B36"/>
    <mergeCell ref="A12:B12"/>
    <mergeCell ref="A13:B14"/>
    <mergeCell ref="A15:B15"/>
    <mergeCell ref="C18:E20"/>
    <mergeCell ref="A18:B18"/>
    <mergeCell ref="A19:B20"/>
    <mergeCell ref="C12:E17"/>
    <mergeCell ref="A16:B16"/>
    <mergeCell ref="C36:E41"/>
    <mergeCell ref="C8:E11"/>
    <mergeCell ref="J42:K43"/>
    <mergeCell ref="F42:I47"/>
    <mergeCell ref="C24:E24"/>
    <mergeCell ref="C25:E29"/>
    <mergeCell ref="J40:K41"/>
    <mergeCell ref="J36:K37"/>
    <mergeCell ref="K11:L11"/>
    <mergeCell ref="J8:L8"/>
    <mergeCell ref="J46:K47"/>
    <mergeCell ref="J38:K39"/>
    <mergeCell ref="J34:K35"/>
    <mergeCell ref="J32:K33"/>
    <mergeCell ref="J28:K29"/>
    <mergeCell ref="J30:K31"/>
    <mergeCell ref="J24:K25"/>
    <mergeCell ref="J26:K27"/>
    <mergeCell ref="L28:L29"/>
    <mergeCell ref="F36:I41"/>
    <mergeCell ref="F30:I35"/>
    <mergeCell ref="F12:I17"/>
    <mergeCell ref="C42:E47"/>
    <mergeCell ref="J12:K13"/>
    <mergeCell ref="J16:K17"/>
    <mergeCell ref="M8:P11"/>
    <mergeCell ref="Q8:Q11"/>
    <mergeCell ref="R8:T8"/>
    <mergeCell ref="R9:T10"/>
    <mergeCell ref="R11:T11"/>
    <mergeCell ref="L40:L41"/>
    <mergeCell ref="L34:L35"/>
    <mergeCell ref="L46:L47"/>
    <mergeCell ref="J44:K45"/>
    <mergeCell ref="J14:K15"/>
    <mergeCell ref="Q24:Q29"/>
    <mergeCell ref="M30:P35"/>
    <mergeCell ref="Q30:Q35"/>
    <mergeCell ref="M24:P29"/>
    <mergeCell ref="R18:T23"/>
    <mergeCell ref="M12:P17"/>
    <mergeCell ref="M18:P23"/>
    <mergeCell ref="R24:T29"/>
    <mergeCell ref="Q36:Q41"/>
  </mergeCells>
  <phoneticPr fontId="3" type="noConversion"/>
  <conditionalFormatting sqref="C30:E53 C12:C25 D12:E23">
    <cfRule type="cellIs" dxfId="0" priority="1" stopIfTrue="1" operator="equal">
      <formula>0</formula>
    </cfRule>
  </conditionalFormatting>
  <pageMargins left="0.39370078740157483" right="0.19685039370078741" top="0.23622047244094491" bottom="0.23622047244094491" header="0.51181102362204722" footer="0.11811023622047245"/>
  <pageSetup paperSize="9" scale="75" orientation="portrait" r:id="rId1"/>
  <headerFooter alignWithMargins="0">
    <oddFooter>&amp;L&amp;6&amp;Z&amp;F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375" r:id="rId4" name="Drop Down 15">
              <controlPr locked="0" defaultSize="0" autoLine="0" autoPict="0">
                <anchor moveWithCells="1">
                  <from>
                    <xdr:col>3</xdr:col>
                    <xdr:colOff>200025</xdr:colOff>
                    <xdr:row>4</xdr:row>
                    <xdr:rowOff>38100</xdr:rowOff>
                  </from>
                  <to>
                    <xdr:col>17</xdr:col>
                    <xdr:colOff>276225</xdr:colOff>
                    <xdr:row>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6" r:id="rId5" name="Drop Down 16">
              <controlPr locked="0" defaultSize="0" autoLine="0" autoPict="0">
                <anchor moveWithCells="1">
                  <from>
                    <xdr:col>3</xdr:col>
                    <xdr:colOff>180975</xdr:colOff>
                    <xdr:row>3</xdr:row>
                    <xdr:rowOff>38100</xdr:rowOff>
                  </from>
                  <to>
                    <xdr:col>19</xdr:col>
                    <xdr:colOff>942975</xdr:colOff>
                    <xdr:row>3</xdr:row>
                    <xdr:rowOff>333375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9"/>
  <sheetViews>
    <sheetView workbookViewId="0"/>
  </sheetViews>
  <sheetFormatPr baseColWidth="10" defaultColWidth="10" defaultRowHeight="12.75"/>
  <cols>
    <col min="1" max="1" width="12.375" style="95" customWidth="1"/>
    <col min="2" max="2" width="14.625" style="95" customWidth="1"/>
    <col min="3" max="3" width="61.625" style="95" customWidth="1"/>
    <col min="4" max="4" width="10.125" style="95" customWidth="1"/>
    <col min="5" max="5" width="18.125" style="95" customWidth="1"/>
    <col min="6" max="7" width="5" style="107" customWidth="1"/>
    <col min="8" max="9" width="9.375" style="107" customWidth="1"/>
    <col min="10" max="10" width="6.75" style="95" customWidth="1"/>
    <col min="11" max="11" width="3" style="95" customWidth="1"/>
    <col min="12" max="12" width="29.25" style="95" customWidth="1"/>
    <col min="13" max="16384" width="10" style="95"/>
  </cols>
  <sheetData>
    <row r="1" spans="1:12" ht="17.25" customHeight="1">
      <c r="A1" s="88" t="s">
        <v>602</v>
      </c>
      <c r="B1" s="89"/>
      <c r="C1" s="90" t="s">
        <v>595</v>
      </c>
      <c r="D1" s="91" t="s">
        <v>596</v>
      </c>
      <c r="E1" s="92">
        <f>Form1!I2</f>
        <v>4</v>
      </c>
      <c r="F1" s="93"/>
      <c r="G1" s="93"/>
      <c r="H1" s="93"/>
      <c r="I1" s="93"/>
      <c r="J1" s="94"/>
      <c r="K1" s="94"/>
      <c r="L1" s="94"/>
    </row>
    <row r="2" spans="1:12" ht="17.25" customHeight="1">
      <c r="A2" s="96" t="s">
        <v>597</v>
      </c>
      <c r="B2" s="97"/>
      <c r="C2" s="98" t="str">
        <f>Form1!C2</f>
        <v>Choltalwald, Bauen</v>
      </c>
      <c r="D2" s="99"/>
      <c r="E2" s="100"/>
      <c r="F2" s="93"/>
      <c r="G2" s="93"/>
      <c r="H2" s="93"/>
      <c r="I2" s="93"/>
      <c r="J2" s="94"/>
      <c r="K2" s="94"/>
      <c r="L2" s="94"/>
    </row>
    <row r="3" spans="1:12" ht="21" customHeight="1" thickBot="1">
      <c r="A3" s="101" t="s">
        <v>598</v>
      </c>
      <c r="B3" s="102" t="s">
        <v>599</v>
      </c>
      <c r="C3" s="103"/>
      <c r="D3" s="104" t="s">
        <v>588</v>
      </c>
      <c r="E3" s="105" t="str">
        <f>Form1!U2</f>
        <v>Wüthrich R./ Arnold W.</v>
      </c>
      <c r="F3" s="93"/>
      <c r="G3" s="93"/>
      <c r="H3" s="93"/>
      <c r="I3" s="93"/>
      <c r="J3" s="94"/>
      <c r="K3" s="94"/>
      <c r="L3" s="94"/>
    </row>
    <row r="4" spans="1:12">
      <c r="A4" s="106"/>
      <c r="B4" s="521"/>
      <c r="C4" s="522"/>
      <c r="D4" s="522"/>
      <c r="E4" s="523"/>
    </row>
    <row r="5" spans="1:12">
      <c r="A5" s="108" t="s">
        <v>487</v>
      </c>
      <c r="B5" s="524" t="s">
        <v>39</v>
      </c>
      <c r="C5" s="525"/>
      <c r="D5" s="525"/>
      <c r="E5" s="526"/>
    </row>
    <row r="6" spans="1:12">
      <c r="A6" s="108"/>
      <c r="B6" s="521"/>
      <c r="C6" s="522"/>
      <c r="D6" s="522"/>
      <c r="E6" s="523"/>
    </row>
    <row r="7" spans="1:12">
      <c r="A7" s="108"/>
      <c r="B7" s="521" t="s">
        <v>40</v>
      </c>
      <c r="C7" s="522"/>
      <c r="D7" s="522"/>
      <c r="E7" s="523"/>
    </row>
    <row r="8" spans="1:12">
      <c r="A8" s="108"/>
      <c r="B8" s="521" t="s">
        <v>41</v>
      </c>
      <c r="C8" s="522"/>
      <c r="D8" s="522"/>
      <c r="E8" s="523"/>
    </row>
    <row r="9" spans="1:12">
      <c r="A9" s="108"/>
      <c r="B9" s="521" t="s">
        <v>42</v>
      </c>
      <c r="C9" s="522"/>
      <c r="D9" s="522"/>
      <c r="E9" s="523"/>
    </row>
    <row r="10" spans="1:12">
      <c r="A10" s="108"/>
      <c r="B10" s="521" t="s">
        <v>43</v>
      </c>
      <c r="C10" s="522"/>
      <c r="D10" s="522"/>
      <c r="E10" s="523"/>
    </row>
    <row r="11" spans="1:12">
      <c r="A11" s="108"/>
      <c r="B11" s="521" t="s">
        <v>44</v>
      </c>
      <c r="C11" s="522"/>
      <c r="D11" s="522"/>
      <c r="E11" s="523"/>
    </row>
    <row r="12" spans="1:12">
      <c r="A12" s="108"/>
      <c r="B12" s="521"/>
      <c r="C12" s="522"/>
      <c r="D12" s="522"/>
      <c r="E12" s="523"/>
    </row>
    <row r="13" spans="1:12">
      <c r="A13" s="108"/>
      <c r="B13" s="521"/>
      <c r="C13" s="522"/>
      <c r="D13" s="522"/>
      <c r="E13" s="523"/>
    </row>
    <row r="14" spans="1:12">
      <c r="A14" s="108"/>
      <c r="B14" s="521"/>
      <c r="C14" s="522"/>
      <c r="D14" s="522"/>
      <c r="E14" s="523"/>
    </row>
    <row r="15" spans="1:12">
      <c r="A15" s="108"/>
      <c r="B15" s="521"/>
      <c r="C15" s="522"/>
      <c r="D15" s="522"/>
      <c r="E15" s="523"/>
    </row>
    <row r="16" spans="1:12">
      <c r="A16" s="108"/>
      <c r="B16" s="521"/>
      <c r="C16" s="522"/>
      <c r="D16" s="522"/>
      <c r="E16" s="523"/>
    </row>
    <row r="17" spans="1:5">
      <c r="A17" s="108"/>
      <c r="B17" s="521"/>
      <c r="C17" s="522"/>
      <c r="D17" s="522"/>
      <c r="E17" s="523"/>
    </row>
    <row r="18" spans="1:5">
      <c r="A18" s="108"/>
      <c r="B18" s="521"/>
      <c r="C18" s="522"/>
      <c r="D18" s="522"/>
      <c r="E18" s="523"/>
    </row>
    <row r="19" spans="1:5">
      <c r="A19" s="108"/>
      <c r="B19" s="521"/>
      <c r="C19" s="522"/>
      <c r="D19" s="522"/>
      <c r="E19" s="523"/>
    </row>
    <row r="20" spans="1:5">
      <c r="A20" s="108"/>
      <c r="B20" s="521"/>
      <c r="C20" s="522"/>
      <c r="D20" s="522"/>
      <c r="E20" s="523"/>
    </row>
    <row r="21" spans="1:5">
      <c r="A21" s="108"/>
      <c r="B21" s="521"/>
      <c r="C21" s="522"/>
      <c r="D21" s="522"/>
      <c r="E21" s="523"/>
    </row>
    <row r="22" spans="1:5">
      <c r="A22" s="108"/>
      <c r="B22" s="521"/>
      <c r="C22" s="522"/>
      <c r="D22" s="522"/>
      <c r="E22" s="523"/>
    </row>
    <row r="23" spans="1:5">
      <c r="A23" s="108"/>
      <c r="B23" s="521"/>
      <c r="C23" s="522"/>
      <c r="D23" s="522"/>
      <c r="E23" s="523"/>
    </row>
    <row r="24" spans="1:5">
      <c r="A24" s="108"/>
      <c r="B24" s="521"/>
      <c r="C24" s="522"/>
      <c r="D24" s="522"/>
      <c r="E24" s="523"/>
    </row>
    <row r="25" spans="1:5">
      <c r="A25" s="108"/>
      <c r="B25" s="521"/>
      <c r="C25" s="522"/>
      <c r="D25" s="522"/>
      <c r="E25" s="523"/>
    </row>
    <row r="26" spans="1:5">
      <c r="A26" s="108"/>
      <c r="B26" s="521"/>
      <c r="C26" s="522"/>
      <c r="D26" s="522"/>
      <c r="E26" s="523"/>
    </row>
    <row r="27" spans="1:5">
      <c r="A27" s="108"/>
      <c r="B27" s="521"/>
      <c r="C27" s="522"/>
      <c r="D27" s="522"/>
      <c r="E27" s="523"/>
    </row>
    <row r="28" spans="1:5">
      <c r="A28" s="108"/>
      <c r="B28" s="521"/>
      <c r="C28" s="522"/>
      <c r="D28" s="522"/>
      <c r="E28" s="523"/>
    </row>
    <row r="29" spans="1:5">
      <c r="A29" s="108"/>
      <c r="B29" s="521"/>
      <c r="C29" s="522"/>
      <c r="D29" s="522"/>
      <c r="E29" s="523"/>
    </row>
    <row r="30" spans="1:5">
      <c r="A30" s="108"/>
      <c r="B30" s="521"/>
      <c r="C30" s="522"/>
      <c r="D30" s="522"/>
      <c r="E30" s="523"/>
    </row>
    <row r="31" spans="1:5">
      <c r="A31" s="108"/>
      <c r="B31" s="521"/>
      <c r="C31" s="522"/>
      <c r="D31" s="522"/>
      <c r="E31" s="523"/>
    </row>
    <row r="32" spans="1:5">
      <c r="A32" s="108"/>
      <c r="B32" s="521"/>
      <c r="C32" s="522"/>
      <c r="D32" s="522"/>
      <c r="E32" s="523"/>
    </row>
    <row r="33" spans="1:5">
      <c r="A33" s="108"/>
      <c r="B33" s="521"/>
      <c r="C33" s="522"/>
      <c r="D33" s="522"/>
      <c r="E33" s="523"/>
    </row>
    <row r="34" spans="1:5">
      <c r="A34" s="108"/>
      <c r="B34" s="521"/>
      <c r="C34" s="522"/>
      <c r="D34" s="522"/>
      <c r="E34" s="523"/>
    </row>
    <row r="35" spans="1:5">
      <c r="A35" s="108"/>
      <c r="B35" s="521"/>
      <c r="C35" s="522"/>
      <c r="D35" s="522"/>
      <c r="E35" s="523"/>
    </row>
    <row r="36" spans="1:5">
      <c r="A36" s="108"/>
      <c r="B36" s="521"/>
      <c r="C36" s="522"/>
      <c r="D36" s="522"/>
      <c r="E36" s="523"/>
    </row>
    <row r="37" spans="1:5">
      <c r="A37" s="108"/>
      <c r="B37" s="521"/>
      <c r="C37" s="522"/>
      <c r="D37" s="522"/>
      <c r="E37" s="523"/>
    </row>
    <row r="38" spans="1:5">
      <c r="A38" s="108"/>
      <c r="B38" s="521"/>
      <c r="C38" s="522"/>
      <c r="D38" s="522"/>
      <c r="E38" s="523"/>
    </row>
    <row r="39" spans="1:5" ht="13.5" thickBot="1">
      <c r="A39" s="109"/>
      <c r="B39" s="527"/>
      <c r="C39" s="528"/>
      <c r="D39" s="528"/>
      <c r="E39" s="529"/>
    </row>
  </sheetData>
  <mergeCells count="36">
    <mergeCell ref="B33:E33"/>
    <mergeCell ref="B34:E34"/>
    <mergeCell ref="B39:E39"/>
    <mergeCell ref="B35:E35"/>
    <mergeCell ref="B36:E36"/>
    <mergeCell ref="B37:E37"/>
    <mergeCell ref="B38:E38"/>
    <mergeCell ref="B32:E32"/>
    <mergeCell ref="B27:E27"/>
    <mergeCell ref="B28:E28"/>
    <mergeCell ref="B29:E29"/>
    <mergeCell ref="B30:E30"/>
    <mergeCell ref="B24:E24"/>
    <mergeCell ref="B25:E25"/>
    <mergeCell ref="B26:E26"/>
    <mergeCell ref="B31:E31"/>
    <mergeCell ref="B20:E20"/>
    <mergeCell ref="B21:E21"/>
    <mergeCell ref="B22:E22"/>
    <mergeCell ref="B23:E23"/>
    <mergeCell ref="B17:E17"/>
    <mergeCell ref="B18:E18"/>
    <mergeCell ref="B19:E19"/>
    <mergeCell ref="B14:E14"/>
    <mergeCell ref="B15:E15"/>
    <mergeCell ref="B4:E4"/>
    <mergeCell ref="B5:E5"/>
    <mergeCell ref="B6:E6"/>
    <mergeCell ref="B7:E7"/>
    <mergeCell ref="B16:E16"/>
    <mergeCell ref="B12:E12"/>
    <mergeCell ref="B13:E13"/>
    <mergeCell ref="B8:E8"/>
    <mergeCell ref="B9:E9"/>
    <mergeCell ref="B10:E10"/>
    <mergeCell ref="B11:E11"/>
  </mergeCells>
  <phoneticPr fontId="6" type="noConversion"/>
  <pageMargins left="0.66" right="0.34" top="0.69" bottom="0.44" header="0.4921259845" footer="0.28999999999999998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40"/>
  <sheetViews>
    <sheetView workbookViewId="0"/>
  </sheetViews>
  <sheetFormatPr baseColWidth="10" defaultColWidth="10" defaultRowHeight="12.75"/>
  <cols>
    <col min="1" max="1" width="5" style="95" customWidth="1"/>
    <col min="2" max="2" width="3.5" style="95" customWidth="1"/>
    <col min="3" max="3" width="5" style="95" customWidth="1"/>
    <col min="4" max="4" width="3.75" style="95" customWidth="1"/>
    <col min="5" max="5" width="4.75" style="95" customWidth="1"/>
    <col min="6" max="6" width="3.5" style="95" customWidth="1"/>
    <col min="7" max="7" width="16.375" style="95" customWidth="1"/>
    <col min="8" max="9" width="5" style="107" customWidth="1"/>
    <col min="10" max="10" width="5.875" style="107" customWidth="1"/>
    <col min="11" max="11" width="6.75" style="107" customWidth="1"/>
    <col min="12" max="12" width="9.375" style="107" customWidth="1"/>
    <col min="13" max="13" width="6.75" style="107" customWidth="1"/>
    <col min="14" max="15" width="5" style="95" customWidth="1"/>
    <col min="16" max="16" width="1.75" style="95" customWidth="1"/>
    <col min="17" max="17" width="12.875" style="95" customWidth="1"/>
    <col min="18" max="19" width="5" style="95" customWidth="1"/>
    <col min="20" max="20" width="6.25" style="95" customWidth="1"/>
    <col min="21" max="16384" width="10" style="95"/>
  </cols>
  <sheetData>
    <row r="1" spans="1:20" s="94" customFormat="1" ht="15" customHeight="1" thickBot="1">
      <c r="A1" s="112" t="s">
        <v>426</v>
      </c>
      <c r="H1" s="533" t="s">
        <v>427</v>
      </c>
      <c r="I1" s="534"/>
      <c r="J1" s="534"/>
      <c r="K1" s="534"/>
      <c r="L1" s="534"/>
      <c r="M1" s="534"/>
      <c r="T1" s="113"/>
    </row>
    <row r="2" spans="1:20" ht="15" customHeight="1" thickBot="1">
      <c r="A2" s="114" t="s">
        <v>597</v>
      </c>
      <c r="B2" s="81"/>
      <c r="C2" s="81"/>
      <c r="D2" s="81" t="str">
        <f>Form1!C2</f>
        <v>Choltalwald, Bauen</v>
      </c>
      <c r="E2" s="81"/>
      <c r="F2" s="81"/>
      <c r="G2" s="115"/>
      <c r="H2" s="116" t="s">
        <v>428</v>
      </c>
      <c r="I2" s="117"/>
      <c r="J2" s="117">
        <f>Form1!I2</f>
        <v>4</v>
      </c>
      <c r="K2" s="80" t="s">
        <v>429</v>
      </c>
      <c r="L2" s="118">
        <f>Form1!Q2</f>
        <v>40022</v>
      </c>
      <c r="M2" s="119"/>
      <c r="N2" s="80" t="s">
        <v>430</v>
      </c>
      <c r="O2" s="81"/>
      <c r="P2" s="81"/>
      <c r="Q2" s="81" t="str">
        <f>Form1!U2</f>
        <v>Wüthrich R./ Arnold W.</v>
      </c>
      <c r="R2" s="81"/>
      <c r="S2" s="81"/>
      <c r="T2" s="120"/>
    </row>
    <row r="3" spans="1:20" ht="14.1" customHeight="1">
      <c r="A3" s="530" t="s">
        <v>431</v>
      </c>
      <c r="B3" s="535"/>
      <c r="C3" s="535"/>
      <c r="D3" s="535"/>
      <c r="E3" s="535"/>
      <c r="F3" s="535"/>
      <c r="G3" s="536"/>
      <c r="H3" s="537" t="s">
        <v>432</v>
      </c>
      <c r="I3" s="535"/>
      <c r="J3" s="535"/>
      <c r="K3" s="535"/>
      <c r="L3" s="535"/>
      <c r="M3" s="536"/>
      <c r="N3" s="121" t="s">
        <v>433</v>
      </c>
      <c r="O3" s="123"/>
      <c r="P3" s="123"/>
      <c r="Q3" s="123"/>
      <c r="R3" s="123"/>
      <c r="S3" s="123"/>
      <c r="T3" s="124"/>
    </row>
    <row r="4" spans="1:20" ht="14.1" customHeight="1">
      <c r="A4" s="538" t="s">
        <v>148</v>
      </c>
      <c r="B4" s="539"/>
      <c r="C4" s="539"/>
      <c r="D4" s="539"/>
      <c r="E4" s="539"/>
      <c r="F4" s="539"/>
      <c r="G4" s="540"/>
      <c r="H4" s="538"/>
      <c r="I4" s="539"/>
      <c r="J4" s="539"/>
      <c r="K4" s="539"/>
      <c r="L4" s="539"/>
      <c r="M4" s="540"/>
      <c r="N4" s="125" t="s">
        <v>434</v>
      </c>
      <c r="O4" s="126"/>
      <c r="P4" s="127"/>
      <c r="Q4" s="127"/>
      <c r="R4" s="127"/>
      <c r="S4" s="128" t="s">
        <v>448</v>
      </c>
      <c r="T4" s="129"/>
    </row>
    <row r="5" spans="1:20" ht="14.1" customHeight="1">
      <c r="A5" s="538"/>
      <c r="B5" s="539"/>
      <c r="C5" s="539"/>
      <c r="D5" s="539"/>
      <c r="E5" s="539"/>
      <c r="F5" s="539"/>
      <c r="G5" s="540"/>
      <c r="H5" s="538"/>
      <c r="I5" s="539"/>
      <c r="J5" s="539"/>
      <c r="K5" s="539"/>
      <c r="L5" s="539"/>
      <c r="M5" s="540"/>
      <c r="N5" s="546"/>
      <c r="O5" s="547"/>
      <c r="P5" s="547"/>
      <c r="Q5" s="547"/>
      <c r="R5" s="548"/>
      <c r="S5" s="555"/>
      <c r="T5" s="556"/>
    </row>
    <row r="6" spans="1:20" ht="14.1" customHeight="1">
      <c r="A6" s="538"/>
      <c r="B6" s="539"/>
      <c r="C6" s="539"/>
      <c r="D6" s="539"/>
      <c r="E6" s="539"/>
      <c r="F6" s="539"/>
      <c r="G6" s="540"/>
      <c r="H6" s="538"/>
      <c r="I6" s="539"/>
      <c r="J6" s="539"/>
      <c r="K6" s="539"/>
      <c r="L6" s="539"/>
      <c r="M6" s="540"/>
      <c r="N6" s="549"/>
      <c r="O6" s="550"/>
      <c r="P6" s="550"/>
      <c r="Q6" s="550"/>
      <c r="R6" s="551"/>
      <c r="S6" s="579"/>
      <c r="T6" s="580"/>
    </row>
    <row r="7" spans="1:20" ht="14.1" customHeight="1">
      <c r="A7" s="538"/>
      <c r="B7" s="539"/>
      <c r="C7" s="539"/>
      <c r="D7" s="539"/>
      <c r="E7" s="539"/>
      <c r="F7" s="539"/>
      <c r="G7" s="540"/>
      <c r="H7" s="538"/>
      <c r="I7" s="539"/>
      <c r="J7" s="539"/>
      <c r="K7" s="539"/>
      <c r="L7" s="539"/>
      <c r="M7" s="540"/>
      <c r="N7" s="549"/>
      <c r="O7" s="550"/>
      <c r="P7" s="550"/>
      <c r="Q7" s="550"/>
      <c r="R7" s="551"/>
      <c r="S7" s="579"/>
      <c r="T7" s="580"/>
    </row>
    <row r="8" spans="1:20" ht="14.1" customHeight="1">
      <c r="A8" s="538"/>
      <c r="B8" s="539"/>
      <c r="C8" s="539"/>
      <c r="D8" s="539"/>
      <c r="E8" s="539"/>
      <c r="F8" s="539"/>
      <c r="G8" s="540"/>
      <c r="H8" s="538"/>
      <c r="I8" s="539"/>
      <c r="J8" s="539"/>
      <c r="K8" s="539"/>
      <c r="L8" s="539"/>
      <c r="M8" s="540"/>
      <c r="N8" s="549"/>
      <c r="O8" s="550"/>
      <c r="P8" s="550"/>
      <c r="Q8" s="550"/>
      <c r="R8" s="551"/>
      <c r="S8" s="579"/>
      <c r="T8" s="580"/>
    </row>
    <row r="9" spans="1:20" ht="14.1" customHeight="1">
      <c r="A9" s="538"/>
      <c r="B9" s="539"/>
      <c r="C9" s="539"/>
      <c r="D9" s="539"/>
      <c r="E9" s="539"/>
      <c r="F9" s="539"/>
      <c r="G9" s="540"/>
      <c r="H9" s="538"/>
      <c r="I9" s="539"/>
      <c r="J9" s="539"/>
      <c r="K9" s="539"/>
      <c r="L9" s="539"/>
      <c r="M9" s="540"/>
      <c r="N9" s="549"/>
      <c r="O9" s="550"/>
      <c r="P9" s="550"/>
      <c r="Q9" s="550"/>
      <c r="R9" s="551"/>
      <c r="S9" s="579"/>
      <c r="T9" s="580"/>
    </row>
    <row r="10" spans="1:20" ht="14.1" customHeight="1">
      <c r="A10" s="538"/>
      <c r="B10" s="539"/>
      <c r="C10" s="539"/>
      <c r="D10" s="539"/>
      <c r="E10" s="539"/>
      <c r="F10" s="539"/>
      <c r="G10" s="540"/>
      <c r="H10" s="538"/>
      <c r="I10" s="539"/>
      <c r="J10" s="539"/>
      <c r="K10" s="539"/>
      <c r="L10" s="539"/>
      <c r="M10" s="540"/>
      <c r="N10" s="552"/>
      <c r="O10" s="553"/>
      <c r="P10" s="553"/>
      <c r="Q10" s="553"/>
      <c r="R10" s="554"/>
      <c r="S10" s="557"/>
      <c r="T10" s="558"/>
    </row>
    <row r="11" spans="1:20" ht="14.1" customHeight="1">
      <c r="A11" s="538"/>
      <c r="B11" s="539"/>
      <c r="C11" s="539"/>
      <c r="D11" s="539"/>
      <c r="E11" s="539"/>
      <c r="F11" s="539"/>
      <c r="G11" s="540"/>
      <c r="H11" s="538"/>
      <c r="I11" s="539"/>
      <c r="J11" s="539"/>
      <c r="K11" s="539"/>
      <c r="L11" s="539"/>
      <c r="M11" s="540"/>
      <c r="N11" s="130" t="s">
        <v>435</v>
      </c>
      <c r="O11" s="131"/>
      <c r="P11" s="131"/>
      <c r="Q11" s="577"/>
      <c r="R11" s="577"/>
      <c r="S11" s="577"/>
      <c r="T11" s="578"/>
    </row>
    <row r="12" spans="1:20" ht="14.1" customHeight="1">
      <c r="A12" s="538"/>
      <c r="B12" s="539"/>
      <c r="C12" s="539"/>
      <c r="D12" s="539"/>
      <c r="E12" s="539"/>
      <c r="F12" s="539"/>
      <c r="G12" s="540"/>
      <c r="H12" s="538"/>
      <c r="I12" s="539"/>
      <c r="J12" s="539"/>
      <c r="K12" s="539"/>
      <c r="L12" s="539"/>
      <c r="M12" s="540"/>
      <c r="N12" s="559"/>
      <c r="O12" s="560"/>
      <c r="P12" s="560"/>
      <c r="Q12" s="560"/>
      <c r="R12" s="560"/>
      <c r="S12" s="560"/>
      <c r="T12" s="561"/>
    </row>
    <row r="13" spans="1:20" ht="14.1" customHeight="1">
      <c r="A13" s="538"/>
      <c r="B13" s="539"/>
      <c r="C13" s="539"/>
      <c r="D13" s="539"/>
      <c r="E13" s="539"/>
      <c r="F13" s="539"/>
      <c r="G13" s="540"/>
      <c r="H13" s="538"/>
      <c r="I13" s="539"/>
      <c r="J13" s="539"/>
      <c r="K13" s="539"/>
      <c r="L13" s="539"/>
      <c r="M13" s="540"/>
      <c r="N13" s="559"/>
      <c r="O13" s="560"/>
      <c r="P13" s="560"/>
      <c r="Q13" s="560"/>
      <c r="R13" s="560"/>
      <c r="S13" s="560"/>
      <c r="T13" s="561"/>
    </row>
    <row r="14" spans="1:20" ht="14.1" customHeight="1" thickBot="1">
      <c r="A14" s="541"/>
      <c r="B14" s="542"/>
      <c r="C14" s="542"/>
      <c r="D14" s="542"/>
      <c r="E14" s="542"/>
      <c r="F14" s="542"/>
      <c r="G14" s="543"/>
      <c r="H14" s="541"/>
      <c r="I14" s="542"/>
      <c r="J14" s="542"/>
      <c r="K14" s="542"/>
      <c r="L14" s="542"/>
      <c r="M14" s="543"/>
      <c r="N14" s="574"/>
      <c r="O14" s="575"/>
      <c r="P14" s="575"/>
      <c r="Q14" s="575"/>
      <c r="R14" s="575"/>
      <c r="S14" s="575"/>
      <c r="T14" s="576"/>
    </row>
    <row r="15" spans="1:20" ht="14.1" customHeight="1">
      <c r="A15" s="530" t="s">
        <v>436</v>
      </c>
      <c r="B15" s="531"/>
      <c r="C15" s="531"/>
      <c r="D15" s="531"/>
      <c r="E15" s="531"/>
      <c r="F15" s="531"/>
      <c r="G15" s="532"/>
      <c r="H15" s="530" t="s">
        <v>437</v>
      </c>
      <c r="I15" s="531"/>
      <c r="J15" s="531"/>
      <c r="K15" s="531"/>
      <c r="L15" s="531"/>
      <c r="M15" s="532"/>
      <c r="N15" s="122" t="s">
        <v>438</v>
      </c>
      <c r="O15" s="123"/>
      <c r="P15" s="123"/>
      <c r="Q15" s="544"/>
      <c r="R15" s="544"/>
      <c r="S15" s="544"/>
      <c r="T15" s="545"/>
    </row>
    <row r="16" spans="1:20" ht="12.75" customHeight="1">
      <c r="A16" s="538" t="s">
        <v>149</v>
      </c>
      <c r="B16" s="539"/>
      <c r="C16" s="539"/>
      <c r="D16" s="539"/>
      <c r="E16" s="539"/>
      <c r="F16" s="539"/>
      <c r="G16" s="540"/>
      <c r="H16" s="132"/>
      <c r="I16" s="133"/>
      <c r="J16" s="93"/>
      <c r="K16" s="93"/>
      <c r="L16" s="133"/>
      <c r="M16" s="134"/>
      <c r="N16" s="538" t="s">
        <v>439</v>
      </c>
      <c r="O16" s="539"/>
      <c r="P16" s="539"/>
      <c r="Q16" s="539"/>
      <c r="R16" s="539"/>
      <c r="S16" s="539"/>
      <c r="T16" s="540"/>
    </row>
    <row r="17" spans="1:20">
      <c r="A17" s="538"/>
      <c r="B17" s="539"/>
      <c r="C17" s="539"/>
      <c r="D17" s="539"/>
      <c r="E17" s="539"/>
      <c r="F17" s="539"/>
      <c r="G17" s="540"/>
      <c r="H17" s="132"/>
      <c r="I17" s="135"/>
      <c r="J17" s="136"/>
      <c r="K17" s="136"/>
      <c r="L17" s="136"/>
      <c r="M17" s="134"/>
      <c r="N17" s="538"/>
      <c r="O17" s="539"/>
      <c r="P17" s="539"/>
      <c r="Q17" s="539"/>
      <c r="R17" s="539"/>
      <c r="S17" s="539"/>
      <c r="T17" s="540"/>
    </row>
    <row r="18" spans="1:20">
      <c r="A18" s="538"/>
      <c r="B18" s="539"/>
      <c r="C18" s="539"/>
      <c r="D18" s="539"/>
      <c r="E18" s="539"/>
      <c r="F18" s="539"/>
      <c r="G18" s="540"/>
      <c r="H18" s="132"/>
      <c r="I18" s="137"/>
      <c r="J18" s="137"/>
      <c r="K18" s="137"/>
      <c r="L18" s="138"/>
      <c r="M18" s="134"/>
      <c r="N18" s="538"/>
      <c r="O18" s="539"/>
      <c r="P18" s="539"/>
      <c r="Q18" s="539"/>
      <c r="R18" s="539"/>
      <c r="S18" s="539"/>
      <c r="T18" s="540"/>
    </row>
    <row r="19" spans="1:20">
      <c r="A19" s="538"/>
      <c r="B19" s="539"/>
      <c r="C19" s="539"/>
      <c r="D19" s="539"/>
      <c r="E19" s="539"/>
      <c r="F19" s="539"/>
      <c r="G19" s="540"/>
      <c r="H19" s="132"/>
      <c r="I19" s="135"/>
      <c r="J19" s="136"/>
      <c r="K19" s="136"/>
      <c r="L19" s="136"/>
      <c r="M19" s="134"/>
      <c r="N19" s="538"/>
      <c r="O19" s="539"/>
      <c r="P19" s="539"/>
      <c r="Q19" s="539"/>
      <c r="R19" s="539"/>
      <c r="S19" s="539"/>
      <c r="T19" s="540"/>
    </row>
    <row r="20" spans="1:20">
      <c r="A20" s="538"/>
      <c r="B20" s="539"/>
      <c r="C20" s="539"/>
      <c r="D20" s="539"/>
      <c r="E20" s="539"/>
      <c r="F20" s="539"/>
      <c r="G20" s="540"/>
      <c r="H20" s="132"/>
      <c r="I20" s="135"/>
      <c r="J20" s="136"/>
      <c r="K20" s="136"/>
      <c r="L20" s="136"/>
      <c r="M20" s="134"/>
      <c r="N20" s="538"/>
      <c r="O20" s="539"/>
      <c r="P20" s="539"/>
      <c r="Q20" s="539"/>
      <c r="R20" s="539"/>
      <c r="S20" s="539"/>
      <c r="T20" s="540"/>
    </row>
    <row r="21" spans="1:20">
      <c r="A21" s="538"/>
      <c r="B21" s="539"/>
      <c r="C21" s="539"/>
      <c r="D21" s="539"/>
      <c r="E21" s="539"/>
      <c r="F21" s="539"/>
      <c r="G21" s="540"/>
      <c r="H21" s="132"/>
      <c r="I21" s="135"/>
      <c r="J21" s="136"/>
      <c r="K21" s="136"/>
      <c r="L21" s="136"/>
      <c r="M21" s="134"/>
      <c r="N21" s="538"/>
      <c r="O21" s="539"/>
      <c r="P21" s="539"/>
      <c r="Q21" s="539"/>
      <c r="R21" s="539"/>
      <c r="S21" s="539"/>
      <c r="T21" s="540"/>
    </row>
    <row r="22" spans="1:20">
      <c r="A22" s="538"/>
      <c r="B22" s="539"/>
      <c r="C22" s="539"/>
      <c r="D22" s="539"/>
      <c r="E22" s="539"/>
      <c r="F22" s="539"/>
      <c r="G22" s="540"/>
      <c r="H22" s="132"/>
      <c r="I22" s="138"/>
      <c r="J22" s="93"/>
      <c r="K22" s="93"/>
      <c r="L22" s="138"/>
      <c r="M22" s="134"/>
      <c r="N22" s="538"/>
      <c r="O22" s="539"/>
      <c r="P22" s="539"/>
      <c r="Q22" s="539"/>
      <c r="R22" s="539"/>
      <c r="S22" s="539"/>
      <c r="T22" s="540"/>
    </row>
    <row r="23" spans="1:20">
      <c r="A23" s="538"/>
      <c r="B23" s="539"/>
      <c r="C23" s="539"/>
      <c r="D23" s="539"/>
      <c r="E23" s="539"/>
      <c r="F23" s="539"/>
      <c r="G23" s="540"/>
      <c r="H23" s="132"/>
      <c r="I23" s="135"/>
      <c r="J23" s="136"/>
      <c r="K23" s="136"/>
      <c r="L23" s="136"/>
      <c r="M23" s="134"/>
      <c r="N23" s="538"/>
      <c r="O23" s="539"/>
      <c r="P23" s="539"/>
      <c r="Q23" s="539"/>
      <c r="R23" s="539"/>
      <c r="S23" s="539"/>
      <c r="T23" s="540"/>
    </row>
    <row r="24" spans="1:20">
      <c r="A24" s="538"/>
      <c r="B24" s="539"/>
      <c r="C24" s="539"/>
      <c r="D24" s="539"/>
      <c r="E24" s="539"/>
      <c r="F24" s="539"/>
      <c r="G24" s="540"/>
      <c r="H24" s="562"/>
      <c r="I24" s="563"/>
      <c r="J24" s="563"/>
      <c r="K24" s="563"/>
      <c r="L24" s="563"/>
      <c r="M24" s="564"/>
      <c r="N24" s="538"/>
      <c r="O24" s="539"/>
      <c r="P24" s="539"/>
      <c r="Q24" s="539"/>
      <c r="R24" s="539"/>
      <c r="S24" s="539"/>
      <c r="T24" s="540"/>
    </row>
    <row r="25" spans="1:20">
      <c r="A25" s="538"/>
      <c r="B25" s="539"/>
      <c r="C25" s="539"/>
      <c r="D25" s="539"/>
      <c r="E25" s="539"/>
      <c r="F25" s="539"/>
      <c r="G25" s="540"/>
      <c r="H25" s="565"/>
      <c r="I25" s="566"/>
      <c r="J25" s="566"/>
      <c r="K25" s="566"/>
      <c r="L25" s="566"/>
      <c r="M25" s="567"/>
      <c r="N25" s="538"/>
      <c r="O25" s="539"/>
      <c r="P25" s="539"/>
      <c r="Q25" s="539"/>
      <c r="R25" s="539"/>
      <c r="S25" s="539"/>
      <c r="T25" s="540"/>
    </row>
    <row r="26" spans="1:20">
      <c r="A26" s="538"/>
      <c r="B26" s="539"/>
      <c r="C26" s="539"/>
      <c r="D26" s="539"/>
      <c r="E26" s="539"/>
      <c r="F26" s="539"/>
      <c r="G26" s="540"/>
      <c r="H26" s="565"/>
      <c r="I26" s="566"/>
      <c r="J26" s="566"/>
      <c r="K26" s="566"/>
      <c r="L26" s="566"/>
      <c r="M26" s="567"/>
      <c r="N26" s="538"/>
      <c r="O26" s="539"/>
      <c r="P26" s="539"/>
      <c r="Q26" s="539"/>
      <c r="R26" s="539"/>
      <c r="S26" s="539"/>
      <c r="T26" s="540"/>
    </row>
    <row r="27" spans="1:20" ht="13.5" thickBot="1">
      <c r="A27" s="541"/>
      <c r="B27" s="542"/>
      <c r="C27" s="542"/>
      <c r="D27" s="542"/>
      <c r="E27" s="542"/>
      <c r="F27" s="542"/>
      <c r="G27" s="543"/>
      <c r="H27" s="568"/>
      <c r="I27" s="569"/>
      <c r="J27" s="569"/>
      <c r="K27" s="569"/>
      <c r="L27" s="569"/>
      <c r="M27" s="570"/>
      <c r="N27" s="541"/>
      <c r="O27" s="542"/>
      <c r="P27" s="542"/>
      <c r="Q27" s="542"/>
      <c r="R27" s="542"/>
      <c r="S27" s="542"/>
      <c r="T27" s="543"/>
    </row>
    <row r="28" spans="1:20" ht="15">
      <c r="A28" s="530" t="s">
        <v>440</v>
      </c>
      <c r="B28" s="544"/>
      <c r="C28" s="544"/>
      <c r="D28" s="544"/>
      <c r="E28" s="544"/>
      <c r="F28" s="544"/>
      <c r="G28" s="545"/>
      <c r="H28" s="121" t="s">
        <v>441</v>
      </c>
      <c r="I28" s="123"/>
      <c r="J28" s="123"/>
      <c r="K28" s="123"/>
      <c r="L28" s="123"/>
      <c r="M28" s="124"/>
      <c r="N28" s="530" t="s">
        <v>442</v>
      </c>
      <c r="O28" s="535"/>
      <c r="P28" s="535"/>
      <c r="Q28" s="535"/>
      <c r="R28" s="535"/>
      <c r="S28" s="535"/>
      <c r="T28" s="536"/>
    </row>
    <row r="29" spans="1:20" ht="15" customHeight="1">
      <c r="A29" s="538" t="s">
        <v>150</v>
      </c>
      <c r="B29" s="539"/>
      <c r="C29" s="539"/>
      <c r="D29" s="539"/>
      <c r="E29" s="539"/>
      <c r="F29" s="539"/>
      <c r="G29" s="540"/>
      <c r="H29" s="538" t="s">
        <v>160</v>
      </c>
      <c r="I29" s="539"/>
      <c r="J29" s="539"/>
      <c r="K29" s="540"/>
      <c r="L29" s="143"/>
      <c r="M29" s="140"/>
      <c r="N29" s="538" t="s">
        <v>443</v>
      </c>
      <c r="O29" s="539"/>
      <c r="P29" s="539"/>
      <c r="Q29" s="539"/>
      <c r="R29" s="539"/>
      <c r="S29" s="539"/>
      <c r="T29" s="540"/>
    </row>
    <row r="30" spans="1:20">
      <c r="A30" s="538"/>
      <c r="B30" s="539"/>
      <c r="C30" s="539"/>
      <c r="D30" s="539"/>
      <c r="E30" s="539"/>
      <c r="F30" s="539"/>
      <c r="G30" s="540"/>
      <c r="H30" s="538"/>
      <c r="I30" s="539"/>
      <c r="J30" s="539"/>
      <c r="K30" s="540"/>
      <c r="L30" s="144"/>
      <c r="M30" s="134"/>
      <c r="N30" s="538"/>
      <c r="O30" s="539"/>
      <c r="P30" s="539"/>
      <c r="Q30" s="539"/>
      <c r="R30" s="539"/>
      <c r="S30" s="539"/>
      <c r="T30" s="540"/>
    </row>
    <row r="31" spans="1:20">
      <c r="A31" s="538"/>
      <c r="B31" s="539"/>
      <c r="C31" s="539"/>
      <c r="D31" s="539"/>
      <c r="E31" s="539"/>
      <c r="F31" s="539"/>
      <c r="G31" s="540"/>
      <c r="H31" s="538"/>
      <c r="I31" s="539"/>
      <c r="J31" s="539"/>
      <c r="K31" s="540"/>
      <c r="L31" s="95"/>
      <c r="M31" s="134"/>
      <c r="N31" s="538"/>
      <c r="O31" s="539"/>
      <c r="P31" s="539"/>
      <c r="Q31" s="539"/>
      <c r="R31" s="539"/>
      <c r="S31" s="539"/>
      <c r="T31" s="540"/>
    </row>
    <row r="32" spans="1:20">
      <c r="A32" s="538"/>
      <c r="B32" s="539"/>
      <c r="C32" s="539"/>
      <c r="D32" s="539"/>
      <c r="E32" s="539"/>
      <c r="F32" s="539"/>
      <c r="G32" s="540"/>
      <c r="H32" s="538"/>
      <c r="I32" s="539"/>
      <c r="J32" s="539"/>
      <c r="K32" s="540"/>
      <c r="L32" s="144"/>
      <c r="M32" s="134"/>
      <c r="N32" s="538"/>
      <c r="O32" s="539"/>
      <c r="P32" s="539"/>
      <c r="Q32" s="539"/>
      <c r="R32" s="539"/>
      <c r="S32" s="539"/>
      <c r="T32" s="540"/>
    </row>
    <row r="33" spans="1:20">
      <c r="A33" s="538"/>
      <c r="B33" s="539"/>
      <c r="C33" s="539"/>
      <c r="D33" s="539"/>
      <c r="E33" s="539"/>
      <c r="F33" s="539"/>
      <c r="G33" s="540"/>
      <c r="H33" s="538"/>
      <c r="I33" s="539"/>
      <c r="J33" s="539"/>
      <c r="K33" s="540"/>
      <c r="L33" s="144"/>
      <c r="M33" s="134"/>
      <c r="N33" s="538"/>
      <c r="O33" s="539"/>
      <c r="P33" s="539"/>
      <c r="Q33" s="539"/>
      <c r="R33" s="539"/>
      <c r="S33" s="539"/>
      <c r="T33" s="540"/>
    </row>
    <row r="34" spans="1:20">
      <c r="A34" s="538"/>
      <c r="B34" s="539"/>
      <c r="C34" s="539"/>
      <c r="D34" s="539"/>
      <c r="E34" s="539"/>
      <c r="F34" s="539"/>
      <c r="G34" s="540"/>
      <c r="H34" s="538"/>
      <c r="I34" s="539"/>
      <c r="J34" s="539"/>
      <c r="K34" s="540"/>
      <c r="L34" s="144"/>
      <c r="M34" s="134"/>
      <c r="N34" s="538"/>
      <c r="O34" s="539"/>
      <c r="P34" s="539"/>
      <c r="Q34" s="539"/>
      <c r="R34" s="539"/>
      <c r="S34" s="539"/>
      <c r="T34" s="540"/>
    </row>
    <row r="35" spans="1:20">
      <c r="A35" s="538"/>
      <c r="B35" s="539"/>
      <c r="C35" s="539"/>
      <c r="D35" s="539"/>
      <c r="E35" s="539"/>
      <c r="F35" s="539"/>
      <c r="G35" s="540"/>
      <c r="H35" s="538"/>
      <c r="I35" s="539"/>
      <c r="J35" s="539"/>
      <c r="K35" s="540"/>
      <c r="L35" s="144"/>
      <c r="M35" s="134"/>
      <c r="N35" s="538"/>
      <c r="O35" s="539"/>
      <c r="P35" s="539"/>
      <c r="Q35" s="539"/>
      <c r="R35" s="539"/>
      <c r="S35" s="539"/>
      <c r="T35" s="540"/>
    </row>
    <row r="36" spans="1:20">
      <c r="A36" s="538"/>
      <c r="B36" s="539"/>
      <c r="C36" s="539"/>
      <c r="D36" s="539"/>
      <c r="E36" s="539"/>
      <c r="F36" s="539"/>
      <c r="G36" s="540"/>
      <c r="H36" s="538"/>
      <c r="I36" s="539"/>
      <c r="J36" s="539"/>
      <c r="K36" s="540"/>
      <c r="L36" s="145"/>
      <c r="M36" s="146"/>
      <c r="N36" s="147" t="s">
        <v>444</v>
      </c>
      <c r="O36" s="138"/>
      <c r="P36" s="138"/>
      <c r="Q36" s="138"/>
      <c r="R36" s="138"/>
      <c r="S36" s="138"/>
      <c r="T36" s="148"/>
    </row>
    <row r="37" spans="1:20">
      <c r="A37" s="538"/>
      <c r="B37" s="539"/>
      <c r="C37" s="539"/>
      <c r="D37" s="539"/>
      <c r="E37" s="539"/>
      <c r="F37" s="539"/>
      <c r="G37" s="540"/>
      <c r="H37" s="538"/>
      <c r="I37" s="539"/>
      <c r="J37" s="539"/>
      <c r="K37" s="540"/>
      <c r="L37" s="145"/>
      <c r="M37" s="146"/>
      <c r="N37" s="139" t="s">
        <v>445</v>
      </c>
      <c r="O37" s="93"/>
      <c r="P37" s="93"/>
      <c r="Q37" s="93"/>
      <c r="R37" s="93"/>
      <c r="S37" s="93"/>
      <c r="T37" s="140"/>
    </row>
    <row r="38" spans="1:20" ht="15">
      <c r="A38" s="538"/>
      <c r="B38" s="539"/>
      <c r="C38" s="539"/>
      <c r="D38" s="539"/>
      <c r="E38" s="539"/>
      <c r="F38" s="539"/>
      <c r="G38" s="540"/>
      <c r="H38" s="538"/>
      <c r="I38" s="539"/>
      <c r="J38" s="539"/>
      <c r="K38" s="540"/>
      <c r="L38" s="144"/>
      <c r="M38" s="134"/>
      <c r="N38" s="571" t="s">
        <v>446</v>
      </c>
      <c r="O38" s="572"/>
      <c r="P38" s="572"/>
      <c r="Q38" s="572"/>
      <c r="R38" s="572"/>
      <c r="S38" s="572"/>
      <c r="T38" s="573"/>
    </row>
    <row r="39" spans="1:20">
      <c r="A39" s="538"/>
      <c r="B39" s="539"/>
      <c r="C39" s="539"/>
      <c r="D39" s="539"/>
      <c r="E39" s="539"/>
      <c r="F39" s="539"/>
      <c r="G39" s="540"/>
      <c r="H39" s="538"/>
      <c r="I39" s="539"/>
      <c r="J39" s="539"/>
      <c r="K39" s="540"/>
      <c r="L39" s="144"/>
      <c r="M39" s="134"/>
      <c r="N39" s="538" t="s">
        <v>447</v>
      </c>
      <c r="O39" s="539"/>
      <c r="P39" s="539"/>
      <c r="Q39" s="539"/>
      <c r="R39" s="539"/>
      <c r="S39" s="539"/>
      <c r="T39" s="540"/>
    </row>
    <row r="40" spans="1:20" ht="13.5" thickBot="1">
      <c r="A40" s="541"/>
      <c r="B40" s="542"/>
      <c r="C40" s="542"/>
      <c r="D40" s="542"/>
      <c r="E40" s="542"/>
      <c r="F40" s="542"/>
      <c r="G40" s="543"/>
      <c r="H40" s="541"/>
      <c r="I40" s="542"/>
      <c r="J40" s="542"/>
      <c r="K40" s="543"/>
      <c r="L40" s="150"/>
      <c r="M40" s="142"/>
      <c r="N40" s="541"/>
      <c r="O40" s="542"/>
      <c r="P40" s="542"/>
      <c r="Q40" s="542"/>
      <c r="R40" s="542"/>
      <c r="S40" s="542"/>
      <c r="T40" s="543"/>
    </row>
  </sheetData>
  <mergeCells count="37">
    <mergeCell ref="S9:T9"/>
    <mergeCell ref="A28:G28"/>
    <mergeCell ref="N28:T28"/>
    <mergeCell ref="A29:G40"/>
    <mergeCell ref="H29:K40"/>
    <mergeCell ref="N29:T35"/>
    <mergeCell ref="N38:T38"/>
    <mergeCell ref="N39:T40"/>
    <mergeCell ref="A16:G27"/>
    <mergeCell ref="N16:T27"/>
    <mergeCell ref="H24:M24"/>
    <mergeCell ref="H25:M25"/>
    <mergeCell ref="H26:M26"/>
    <mergeCell ref="H27:M27"/>
    <mergeCell ref="Q15:T15"/>
    <mergeCell ref="N5:R5"/>
    <mergeCell ref="N6:R6"/>
    <mergeCell ref="N7:R7"/>
    <mergeCell ref="N8:R8"/>
    <mergeCell ref="N9:R9"/>
    <mergeCell ref="N10:R10"/>
    <mergeCell ref="S5:T5"/>
    <mergeCell ref="S10:T10"/>
    <mergeCell ref="N12:T12"/>
    <mergeCell ref="N13:T13"/>
    <mergeCell ref="N14:T14"/>
    <mergeCell ref="Q11:T11"/>
    <mergeCell ref="S6:T6"/>
    <mergeCell ref="S7:T7"/>
    <mergeCell ref="S8:T8"/>
    <mergeCell ref="A15:G15"/>
    <mergeCell ref="H15:M15"/>
    <mergeCell ref="H1:M1"/>
    <mergeCell ref="A3:G3"/>
    <mergeCell ref="H3:M3"/>
    <mergeCell ref="A4:G14"/>
    <mergeCell ref="H4:M14"/>
  </mergeCells>
  <phoneticPr fontId="6" type="noConversion"/>
  <pageMargins left="0.56000000000000005" right="0.35" top="0.52" bottom="0.37" header="0.36" footer="0.32"/>
  <pageSetup paperSize="9" orientation="landscape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6085" r:id="rId4" name="Check Box 5">
              <controlPr defaultSize="0" autoFill="0" autoLine="0" autoPict="0">
                <anchor moveWithCells="1">
                  <from>
                    <xdr:col>18</xdr:col>
                    <xdr:colOff>219075</xdr:colOff>
                    <xdr:row>34</xdr:row>
                    <xdr:rowOff>133350</xdr:rowOff>
                  </from>
                  <to>
                    <xdr:col>19</xdr:col>
                    <xdr:colOff>171450</xdr:colOff>
                    <xdr:row>36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086" r:id="rId5" name="Check Box 6">
              <controlPr defaultSize="0" autoFill="0" autoLine="0" autoPict="0">
                <anchor moveWithCells="1">
                  <from>
                    <xdr:col>18</xdr:col>
                    <xdr:colOff>219075</xdr:colOff>
                    <xdr:row>35</xdr:row>
                    <xdr:rowOff>133350</xdr:rowOff>
                  </from>
                  <to>
                    <xdr:col>19</xdr:col>
                    <xdr:colOff>171450</xdr:colOff>
                    <xdr:row>37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8"/>
  <sheetViews>
    <sheetView workbookViewId="0"/>
  </sheetViews>
  <sheetFormatPr baseColWidth="10" defaultColWidth="10" defaultRowHeight="12.75"/>
  <cols>
    <col min="1" max="1" width="11.125" style="152" customWidth="1"/>
    <col min="2" max="2" width="2" style="152" customWidth="1"/>
    <col min="3" max="3" width="7.75" style="152" customWidth="1"/>
    <col min="4" max="4" width="3.875" style="152" customWidth="1"/>
    <col min="5" max="5" width="4.5" style="152" customWidth="1"/>
    <col min="6" max="6" width="8" style="152" customWidth="1"/>
    <col min="7" max="7" width="7.625" style="152" customWidth="1"/>
    <col min="8" max="8" width="9.375" style="152" customWidth="1"/>
    <col min="9" max="9" width="3.75" style="152" customWidth="1"/>
    <col min="10" max="11" width="1.5" style="152" customWidth="1"/>
    <col min="12" max="12" width="7.625" style="152" customWidth="1"/>
    <col min="13" max="13" width="4.125" style="152" customWidth="1"/>
    <col min="14" max="14" width="5.875" style="152" customWidth="1"/>
    <col min="15" max="15" width="9.375" style="152" customWidth="1"/>
    <col min="16" max="16" width="4.125" style="152" customWidth="1"/>
    <col min="17" max="17" width="5.25" style="152" customWidth="1"/>
    <col min="18" max="19" width="7.625" style="152" customWidth="1"/>
    <col min="20" max="20" width="9.375" style="152" customWidth="1"/>
    <col min="21" max="16384" width="10" style="152"/>
  </cols>
  <sheetData>
    <row r="1" spans="1:20" ht="15" customHeight="1" thickBot="1">
      <c r="A1" s="151" t="s">
        <v>324</v>
      </c>
      <c r="C1" s="151"/>
      <c r="D1" s="151"/>
      <c r="E1" s="141"/>
      <c r="F1" s="141"/>
      <c r="G1" s="141"/>
      <c r="H1" s="141"/>
      <c r="I1" s="141"/>
      <c r="J1" s="141"/>
      <c r="K1" s="141"/>
      <c r="L1" s="153" t="s">
        <v>325</v>
      </c>
      <c r="M1" s="141"/>
      <c r="N1" s="141"/>
      <c r="O1" s="141"/>
      <c r="P1" s="141"/>
      <c r="Q1" s="141"/>
      <c r="R1" s="141"/>
      <c r="S1" s="141"/>
      <c r="T1" s="154"/>
    </row>
    <row r="2" spans="1:20" ht="20.100000000000001" customHeight="1" thickBot="1">
      <c r="A2" s="114" t="s">
        <v>326</v>
      </c>
      <c r="B2" s="81" t="str">
        <f>Form1!C2</f>
        <v>Choltalwald, Bauen</v>
      </c>
      <c r="C2" s="81"/>
      <c r="D2" s="81"/>
      <c r="E2" s="81"/>
      <c r="F2" s="81"/>
      <c r="G2" s="155"/>
      <c r="H2" s="156" t="s">
        <v>428</v>
      </c>
      <c r="I2" s="115">
        <f>Form1!I2</f>
        <v>4</v>
      </c>
      <c r="J2" s="117"/>
      <c r="K2" s="623" t="s">
        <v>327</v>
      </c>
      <c r="L2" s="624"/>
      <c r="M2" s="157">
        <f>Form1!M2</f>
        <v>0.27700000000000002</v>
      </c>
      <c r="N2" s="116" t="s">
        <v>93</v>
      </c>
      <c r="O2" s="158">
        <f>Form1!Q2</f>
        <v>40022</v>
      </c>
      <c r="P2" s="159" t="s">
        <v>588</v>
      </c>
      <c r="Q2" s="81"/>
      <c r="R2" s="117" t="str">
        <f>Form1!U2</f>
        <v>Wüthrich R./ Arnold W.</v>
      </c>
      <c r="S2" s="81"/>
      <c r="T2" s="120"/>
    </row>
    <row r="3" spans="1:20" ht="24.95" customHeight="1" thickBot="1">
      <c r="A3" s="160" t="s">
        <v>328</v>
      </c>
      <c r="B3" s="161"/>
      <c r="C3" s="161"/>
      <c r="D3" s="161"/>
      <c r="E3" s="161"/>
      <c r="F3" s="161"/>
      <c r="G3" s="617"/>
      <c r="H3" s="617"/>
      <c r="I3" s="617"/>
      <c r="J3" s="617"/>
      <c r="K3" s="617"/>
      <c r="L3" s="617"/>
      <c r="M3" s="617"/>
      <c r="N3" s="617"/>
      <c r="O3" s="617"/>
      <c r="P3" s="617"/>
      <c r="Q3" s="617"/>
      <c r="R3" s="617"/>
      <c r="S3" s="617"/>
      <c r="T3" s="618"/>
    </row>
    <row r="4" spans="1:20" ht="15" customHeight="1" thickBot="1">
      <c r="A4" s="163" t="s">
        <v>329</v>
      </c>
      <c r="B4" s="164"/>
      <c r="C4" s="617"/>
      <c r="D4" s="617"/>
      <c r="E4" s="617"/>
      <c r="F4" s="617"/>
      <c r="G4" s="617"/>
      <c r="H4" s="617"/>
      <c r="I4" s="617"/>
      <c r="J4" s="617"/>
      <c r="K4" s="617"/>
      <c r="L4" s="617"/>
      <c r="M4" s="617"/>
      <c r="N4" s="617"/>
      <c r="O4" s="617"/>
      <c r="P4" s="619"/>
      <c r="Q4" s="165" t="s">
        <v>330</v>
      </c>
      <c r="R4" s="166" t="s">
        <v>331</v>
      </c>
      <c r="S4" s="165" t="s">
        <v>332</v>
      </c>
      <c r="T4" s="167" t="s">
        <v>333</v>
      </c>
    </row>
    <row r="5" spans="1:20" ht="15" customHeight="1">
      <c r="A5" s="620" t="s">
        <v>152</v>
      </c>
      <c r="B5" s="621"/>
      <c r="C5" s="621"/>
      <c r="D5" s="621"/>
      <c r="E5" s="621"/>
      <c r="F5" s="621"/>
      <c r="G5" s="621"/>
      <c r="H5" s="621"/>
      <c r="I5" s="621"/>
      <c r="J5" s="621"/>
      <c r="K5" s="621"/>
      <c r="L5" s="621"/>
      <c r="M5" s="621"/>
      <c r="N5" s="621"/>
      <c r="O5" s="621"/>
      <c r="P5" s="622"/>
      <c r="Q5" s="168" t="s">
        <v>334</v>
      </c>
      <c r="R5" s="169">
        <v>200</v>
      </c>
      <c r="S5" s="170">
        <v>90</v>
      </c>
      <c r="T5" s="171">
        <f t="shared" ref="T5:T11" si="0">PRODUCT(R5:S5)</f>
        <v>18000</v>
      </c>
    </row>
    <row r="6" spans="1:20" ht="15" customHeight="1">
      <c r="A6" s="581" t="s">
        <v>158</v>
      </c>
      <c r="B6" s="582"/>
      <c r="C6" s="582"/>
      <c r="D6" s="582"/>
      <c r="E6" s="582"/>
      <c r="F6" s="582"/>
      <c r="G6" s="582"/>
      <c r="H6" s="582"/>
      <c r="I6" s="582"/>
      <c r="J6" s="582"/>
      <c r="K6" s="582"/>
      <c r="L6" s="582"/>
      <c r="M6" s="582"/>
      <c r="N6" s="582"/>
      <c r="O6" s="582"/>
      <c r="P6" s="615"/>
      <c r="Q6" s="172" t="s">
        <v>334</v>
      </c>
      <c r="R6" s="173">
        <v>70</v>
      </c>
      <c r="S6" s="173">
        <v>30</v>
      </c>
      <c r="T6" s="174">
        <f t="shared" si="0"/>
        <v>2100</v>
      </c>
    </row>
    <row r="7" spans="1:20" ht="15" customHeight="1">
      <c r="A7" s="581"/>
      <c r="B7" s="582"/>
      <c r="C7" s="582"/>
      <c r="D7" s="582"/>
      <c r="E7" s="582"/>
      <c r="F7" s="582"/>
      <c r="G7" s="582"/>
      <c r="H7" s="582"/>
      <c r="I7" s="582"/>
      <c r="J7" s="582"/>
      <c r="K7" s="582"/>
      <c r="L7" s="582"/>
      <c r="M7" s="582"/>
      <c r="N7" s="582"/>
      <c r="O7" s="582"/>
      <c r="P7" s="615"/>
      <c r="Q7" s="172"/>
      <c r="R7" s="173"/>
      <c r="S7" s="173"/>
      <c r="T7" s="174">
        <f t="shared" si="0"/>
        <v>0</v>
      </c>
    </row>
    <row r="8" spans="1:20" ht="15" customHeight="1">
      <c r="A8" s="581"/>
      <c r="B8" s="582"/>
      <c r="C8" s="582"/>
      <c r="D8" s="582"/>
      <c r="E8" s="582"/>
      <c r="F8" s="582"/>
      <c r="G8" s="582"/>
      <c r="H8" s="582"/>
      <c r="I8" s="582"/>
      <c r="J8" s="582"/>
      <c r="K8" s="582"/>
      <c r="L8" s="582"/>
      <c r="M8" s="582"/>
      <c r="N8" s="582"/>
      <c r="O8" s="582"/>
      <c r="P8" s="615"/>
      <c r="Q8" s="172"/>
      <c r="R8" s="173"/>
      <c r="S8" s="173"/>
      <c r="T8" s="174">
        <f t="shared" si="0"/>
        <v>0</v>
      </c>
    </row>
    <row r="9" spans="1:20" ht="15" customHeight="1">
      <c r="A9" s="581"/>
      <c r="B9" s="582"/>
      <c r="C9" s="582"/>
      <c r="D9" s="582"/>
      <c r="E9" s="582"/>
      <c r="F9" s="582"/>
      <c r="G9" s="582"/>
      <c r="H9" s="582"/>
      <c r="I9" s="582"/>
      <c r="J9" s="582"/>
      <c r="K9" s="582"/>
      <c r="L9" s="582"/>
      <c r="M9" s="582"/>
      <c r="N9" s="582"/>
      <c r="O9" s="582"/>
      <c r="P9" s="615"/>
      <c r="Q9" s="172"/>
      <c r="R9" s="173"/>
      <c r="S9" s="173"/>
      <c r="T9" s="174">
        <f t="shared" si="0"/>
        <v>0</v>
      </c>
    </row>
    <row r="10" spans="1:20" ht="15" customHeight="1">
      <c r="A10" s="581"/>
      <c r="B10" s="582"/>
      <c r="C10" s="582"/>
      <c r="D10" s="582"/>
      <c r="E10" s="582"/>
      <c r="F10" s="582"/>
      <c r="G10" s="582"/>
      <c r="H10" s="582"/>
      <c r="I10" s="582"/>
      <c r="J10" s="582"/>
      <c r="K10" s="582"/>
      <c r="L10" s="582"/>
      <c r="M10" s="582"/>
      <c r="N10" s="582"/>
      <c r="O10" s="582"/>
      <c r="P10" s="615"/>
      <c r="Q10" s="172"/>
      <c r="R10" s="173"/>
      <c r="S10" s="173"/>
      <c r="T10" s="174">
        <f t="shared" si="0"/>
        <v>0</v>
      </c>
    </row>
    <row r="11" spans="1:20" ht="15" customHeight="1" thickBot="1">
      <c r="A11" s="584"/>
      <c r="B11" s="585"/>
      <c r="C11" s="585"/>
      <c r="D11" s="585"/>
      <c r="E11" s="585"/>
      <c r="F11" s="585"/>
      <c r="G11" s="585"/>
      <c r="H11" s="585"/>
      <c r="I11" s="585"/>
      <c r="J11" s="585"/>
      <c r="K11" s="585"/>
      <c r="L11" s="585"/>
      <c r="M11" s="585"/>
      <c r="N11" s="585"/>
      <c r="O11" s="585"/>
      <c r="P11" s="616"/>
      <c r="Q11" s="175"/>
      <c r="R11" s="176"/>
      <c r="S11" s="176"/>
      <c r="T11" s="177">
        <f t="shared" si="0"/>
        <v>0</v>
      </c>
    </row>
    <row r="12" spans="1:20" ht="15" customHeight="1" thickBot="1">
      <c r="A12" s="601" t="s">
        <v>335</v>
      </c>
      <c r="B12" s="602"/>
      <c r="C12" s="602"/>
      <c r="D12" s="602"/>
      <c r="E12" s="602"/>
      <c r="F12" s="602"/>
      <c r="G12" s="602"/>
      <c r="H12" s="602"/>
      <c r="I12" s="602"/>
      <c r="J12" s="602"/>
      <c r="K12" s="602"/>
      <c r="L12" s="602"/>
      <c r="M12" s="602"/>
      <c r="N12" s="602"/>
      <c r="O12" s="602"/>
      <c r="P12" s="602"/>
      <c r="Q12" s="178"/>
      <c r="R12" s="179"/>
      <c r="S12" s="180"/>
      <c r="T12" s="181">
        <f>SUM(T5:T11)</f>
        <v>20100</v>
      </c>
    </row>
    <row r="13" spans="1:20" ht="24.95" customHeight="1" thickBot="1">
      <c r="A13" s="122" t="s">
        <v>336</v>
      </c>
      <c r="B13" s="182"/>
      <c r="C13" s="182"/>
      <c r="D13" s="182"/>
      <c r="E13" s="182"/>
      <c r="F13" s="182"/>
      <c r="G13" s="123"/>
      <c r="H13" s="183"/>
      <c r="I13" s="183"/>
      <c r="J13" s="183"/>
      <c r="K13" s="123"/>
      <c r="L13" s="160" t="s">
        <v>337</v>
      </c>
      <c r="M13" s="162"/>
      <c r="N13" s="162"/>
      <c r="O13" s="162"/>
      <c r="P13" s="162"/>
      <c r="Q13" s="184"/>
      <c r="R13" s="184"/>
      <c r="S13" s="184"/>
      <c r="T13" s="185"/>
    </row>
    <row r="14" spans="1:20" ht="15" customHeight="1" thickBot="1">
      <c r="A14" s="149"/>
      <c r="B14" s="186"/>
      <c r="C14" s="187"/>
      <c r="D14" s="188" t="s">
        <v>338</v>
      </c>
      <c r="E14" s="603" t="s">
        <v>339</v>
      </c>
      <c r="F14" s="604"/>
      <c r="G14" s="604"/>
      <c r="H14" s="604"/>
      <c r="I14" s="604"/>
      <c r="J14" s="604"/>
      <c r="K14" s="605"/>
      <c r="L14" s="606" t="s">
        <v>340</v>
      </c>
      <c r="M14" s="607"/>
      <c r="N14" s="608"/>
      <c r="O14" s="189" t="s">
        <v>341</v>
      </c>
      <c r="P14" s="160" t="s">
        <v>342</v>
      </c>
      <c r="Q14" s="161"/>
      <c r="R14" s="160" t="s">
        <v>343</v>
      </c>
      <c r="S14" s="606" t="s">
        <v>344</v>
      </c>
      <c r="T14" s="608"/>
    </row>
    <row r="15" spans="1:20" ht="15" customHeight="1">
      <c r="A15" s="190" t="s">
        <v>345</v>
      </c>
      <c r="B15" s="191"/>
      <c r="C15" s="191"/>
      <c r="D15" s="192">
        <v>75</v>
      </c>
      <c r="E15" s="609"/>
      <c r="F15" s="610"/>
      <c r="G15" s="610"/>
      <c r="H15" s="610"/>
      <c r="I15" s="610"/>
      <c r="J15" s="610"/>
      <c r="K15" s="611"/>
      <c r="L15" s="612" t="s">
        <v>346</v>
      </c>
      <c r="M15" s="613"/>
      <c r="N15" s="614"/>
      <c r="O15" s="193" t="s">
        <v>347</v>
      </c>
      <c r="P15" s="612" t="s">
        <v>348</v>
      </c>
      <c r="Q15" s="614"/>
      <c r="R15" s="111" t="s">
        <v>349</v>
      </c>
      <c r="S15" s="612" t="s">
        <v>350</v>
      </c>
      <c r="T15" s="614"/>
    </row>
    <row r="16" spans="1:20" ht="15" customHeight="1">
      <c r="A16" s="194" t="s">
        <v>351</v>
      </c>
      <c r="B16" s="195"/>
      <c r="C16" s="195"/>
      <c r="D16" s="196"/>
      <c r="E16" s="599"/>
      <c r="F16" s="600"/>
      <c r="G16" s="600"/>
      <c r="H16" s="600"/>
      <c r="I16" s="600"/>
      <c r="J16" s="600"/>
      <c r="K16" s="598"/>
      <c r="L16" s="597"/>
      <c r="M16" s="600"/>
      <c r="N16" s="598"/>
      <c r="O16" s="197"/>
      <c r="P16" s="597"/>
      <c r="Q16" s="598"/>
      <c r="R16" s="198"/>
      <c r="S16" s="597"/>
      <c r="T16" s="598"/>
    </row>
    <row r="17" spans="1:20" ht="15" customHeight="1">
      <c r="A17" s="194" t="s">
        <v>352</v>
      </c>
      <c r="B17" s="195"/>
      <c r="C17" s="195"/>
      <c r="D17" s="196"/>
      <c r="E17" s="599"/>
      <c r="F17" s="600"/>
      <c r="G17" s="600"/>
      <c r="H17" s="600"/>
      <c r="I17" s="600"/>
      <c r="J17" s="600"/>
      <c r="K17" s="598"/>
      <c r="L17" s="597"/>
      <c r="M17" s="600"/>
      <c r="N17" s="598"/>
      <c r="O17" s="197"/>
      <c r="P17" s="597"/>
      <c r="Q17" s="598"/>
      <c r="R17" s="198"/>
      <c r="S17" s="597"/>
      <c r="T17" s="598"/>
    </row>
    <row r="18" spans="1:20" ht="15" customHeight="1" thickBot="1">
      <c r="A18" s="199" t="s">
        <v>353</v>
      </c>
      <c r="B18" s="200"/>
      <c r="C18" s="200"/>
      <c r="D18" s="201">
        <v>25</v>
      </c>
      <c r="E18" s="593" t="s">
        <v>151</v>
      </c>
      <c r="F18" s="594"/>
      <c r="G18" s="594"/>
      <c r="H18" s="594"/>
      <c r="I18" s="594"/>
      <c r="J18" s="594"/>
      <c r="K18" s="595"/>
      <c r="L18" s="587"/>
      <c r="M18" s="596"/>
      <c r="N18" s="588"/>
      <c r="O18" s="202"/>
      <c r="P18" s="587"/>
      <c r="Q18" s="588"/>
      <c r="R18" s="203"/>
      <c r="S18" s="587"/>
      <c r="T18" s="588"/>
    </row>
    <row r="19" spans="1:20" ht="16.5" customHeight="1" thickBot="1">
      <c r="A19" s="204" t="s">
        <v>354</v>
      </c>
      <c r="B19" s="151"/>
      <c r="C19" s="151"/>
      <c r="D19" s="151"/>
      <c r="E19" s="151"/>
      <c r="F19" s="151"/>
      <c r="G19" s="151"/>
      <c r="H19" s="151"/>
      <c r="I19" s="151"/>
      <c r="J19" s="151"/>
      <c r="K19" s="151"/>
      <c r="L19" s="184"/>
      <c r="M19" s="184"/>
      <c r="N19" s="184"/>
      <c r="O19" s="162"/>
      <c r="P19" s="162"/>
      <c r="Q19" s="162"/>
      <c r="R19" s="162"/>
      <c r="S19" s="162"/>
      <c r="T19" s="185"/>
    </row>
    <row r="20" spans="1:20" ht="15" customHeight="1">
      <c r="A20" s="205" t="s">
        <v>355</v>
      </c>
      <c r="B20" s="206"/>
      <c r="C20" s="206"/>
      <c r="D20" s="206"/>
      <c r="E20" s="205" t="s">
        <v>356</v>
      </c>
      <c r="F20" s="206"/>
      <c r="G20" s="206"/>
      <c r="H20" s="206"/>
      <c r="I20" s="206"/>
      <c r="J20" s="206"/>
      <c r="K20" s="206"/>
      <c r="L20" s="207"/>
      <c r="M20" s="208"/>
      <c r="N20" s="208"/>
      <c r="O20" s="207"/>
      <c r="P20" s="209" t="s">
        <v>357</v>
      </c>
      <c r="Q20" s="207"/>
      <c r="R20" s="207"/>
      <c r="S20" s="207"/>
      <c r="T20" s="210"/>
    </row>
    <row r="21" spans="1:20" ht="14.1" customHeight="1">
      <c r="A21" s="589" t="s">
        <v>358</v>
      </c>
      <c r="B21" s="590"/>
      <c r="C21" s="591">
        <v>40534</v>
      </c>
      <c r="D21" s="592"/>
      <c r="E21" s="589" t="s">
        <v>153</v>
      </c>
      <c r="F21" s="590"/>
      <c r="G21" s="590"/>
      <c r="H21" s="590"/>
      <c r="I21" s="590"/>
      <c r="J21" s="590"/>
      <c r="K21" s="590"/>
      <c r="L21" s="590"/>
      <c r="M21" s="590"/>
      <c r="N21" s="590"/>
      <c r="O21" s="590"/>
      <c r="P21" s="589"/>
      <c r="Q21" s="590"/>
      <c r="R21" s="590"/>
      <c r="S21" s="590"/>
      <c r="T21" s="592"/>
    </row>
    <row r="22" spans="1:20" ht="14.1" customHeight="1">
      <c r="A22" s="581"/>
      <c r="B22" s="582"/>
      <c r="C22" s="582"/>
      <c r="D22" s="583"/>
      <c r="E22" s="581" t="s">
        <v>154</v>
      </c>
      <c r="F22" s="582"/>
      <c r="G22" s="582"/>
      <c r="H22" s="582"/>
      <c r="I22" s="582"/>
      <c r="J22" s="582"/>
      <c r="K22" s="582"/>
      <c r="L22" s="582"/>
      <c r="M22" s="582"/>
      <c r="N22" s="582"/>
      <c r="O22" s="582"/>
      <c r="P22" s="581"/>
      <c r="Q22" s="582"/>
      <c r="R22" s="582"/>
      <c r="S22" s="582"/>
      <c r="T22" s="583"/>
    </row>
    <row r="23" spans="1:20" ht="14.1" customHeight="1">
      <c r="A23" s="581"/>
      <c r="B23" s="582"/>
      <c r="C23" s="582"/>
      <c r="D23" s="583"/>
      <c r="E23" s="581" t="s">
        <v>155</v>
      </c>
      <c r="F23" s="582"/>
      <c r="G23" s="582"/>
      <c r="H23" s="582"/>
      <c r="I23" s="582"/>
      <c r="J23" s="582"/>
      <c r="K23" s="582"/>
      <c r="L23" s="582"/>
      <c r="M23" s="582"/>
      <c r="N23" s="582"/>
      <c r="O23" s="582"/>
      <c r="P23" s="581"/>
      <c r="Q23" s="582"/>
      <c r="R23" s="582"/>
      <c r="S23" s="582"/>
      <c r="T23" s="583"/>
    </row>
    <row r="24" spans="1:20" ht="14.1" customHeight="1">
      <c r="A24" s="581"/>
      <c r="B24" s="582"/>
      <c r="C24" s="582"/>
      <c r="D24" s="583"/>
      <c r="E24" s="581" t="s">
        <v>156</v>
      </c>
      <c r="F24" s="582"/>
      <c r="G24" s="582"/>
      <c r="H24" s="582"/>
      <c r="I24" s="582"/>
      <c r="J24" s="582"/>
      <c r="K24" s="582"/>
      <c r="L24" s="582"/>
      <c r="M24" s="582"/>
      <c r="N24" s="582"/>
      <c r="O24" s="582"/>
      <c r="P24" s="581"/>
      <c r="Q24" s="582"/>
      <c r="R24" s="582"/>
      <c r="S24" s="582"/>
      <c r="T24" s="583"/>
    </row>
    <row r="25" spans="1:20" ht="14.1" customHeight="1">
      <c r="A25" s="581"/>
      <c r="B25" s="582"/>
      <c r="C25" s="582"/>
      <c r="D25" s="583"/>
      <c r="E25" s="581" t="s">
        <v>157</v>
      </c>
      <c r="F25" s="582"/>
      <c r="G25" s="582"/>
      <c r="H25" s="582"/>
      <c r="I25" s="582"/>
      <c r="J25" s="582"/>
      <c r="K25" s="582"/>
      <c r="L25" s="582"/>
      <c r="M25" s="582"/>
      <c r="N25" s="582"/>
      <c r="O25" s="582"/>
      <c r="P25" s="581"/>
      <c r="Q25" s="582"/>
      <c r="R25" s="582"/>
      <c r="S25" s="582"/>
      <c r="T25" s="583"/>
    </row>
    <row r="26" spans="1:20" ht="14.1" customHeight="1">
      <c r="A26" s="581"/>
      <c r="B26" s="582"/>
      <c r="C26" s="582"/>
      <c r="D26" s="583"/>
      <c r="E26" s="581" t="s">
        <v>159</v>
      </c>
      <c r="F26" s="582"/>
      <c r="G26" s="582"/>
      <c r="H26" s="582"/>
      <c r="I26" s="582"/>
      <c r="J26" s="582"/>
      <c r="K26" s="582"/>
      <c r="L26" s="582"/>
      <c r="M26" s="582"/>
      <c r="N26" s="582"/>
      <c r="O26" s="582"/>
      <c r="P26" s="581"/>
      <c r="Q26" s="582"/>
      <c r="R26" s="582"/>
      <c r="S26" s="582"/>
      <c r="T26" s="583"/>
    </row>
    <row r="27" spans="1:20" ht="14.1" customHeight="1">
      <c r="A27" s="581"/>
      <c r="B27" s="582"/>
      <c r="C27" s="582"/>
      <c r="D27" s="583"/>
      <c r="E27" s="581"/>
      <c r="F27" s="582"/>
      <c r="G27" s="582"/>
      <c r="H27" s="582"/>
      <c r="I27" s="582"/>
      <c r="J27" s="582"/>
      <c r="K27" s="582"/>
      <c r="L27" s="582"/>
      <c r="M27" s="582"/>
      <c r="N27" s="582"/>
      <c r="O27" s="582"/>
      <c r="P27" s="581"/>
      <c r="Q27" s="582"/>
      <c r="R27" s="582"/>
      <c r="S27" s="582"/>
      <c r="T27" s="583"/>
    </row>
    <row r="28" spans="1:20" ht="14.1" customHeight="1">
      <c r="A28" s="581"/>
      <c r="B28" s="582"/>
      <c r="C28" s="582"/>
      <c r="D28" s="583"/>
      <c r="E28" s="581"/>
      <c r="F28" s="582"/>
      <c r="G28" s="582"/>
      <c r="H28" s="582"/>
      <c r="I28" s="582"/>
      <c r="J28" s="582"/>
      <c r="K28" s="582"/>
      <c r="L28" s="582"/>
      <c r="M28" s="582"/>
      <c r="N28" s="582"/>
      <c r="O28" s="582"/>
      <c r="P28" s="581"/>
      <c r="Q28" s="582"/>
      <c r="R28" s="582"/>
      <c r="S28" s="582"/>
      <c r="T28" s="583"/>
    </row>
    <row r="29" spans="1:20" ht="14.1" customHeight="1">
      <c r="A29" s="581"/>
      <c r="B29" s="582"/>
      <c r="C29" s="582"/>
      <c r="D29" s="583"/>
      <c r="E29" s="581"/>
      <c r="F29" s="582"/>
      <c r="G29" s="582"/>
      <c r="H29" s="582"/>
      <c r="I29" s="582"/>
      <c r="J29" s="582"/>
      <c r="K29" s="582"/>
      <c r="L29" s="582"/>
      <c r="M29" s="582"/>
      <c r="N29" s="582"/>
      <c r="O29" s="582"/>
      <c r="P29" s="581"/>
      <c r="Q29" s="582"/>
      <c r="R29" s="582"/>
      <c r="S29" s="582"/>
      <c r="T29" s="583"/>
    </row>
    <row r="30" spans="1:20" ht="14.1" customHeight="1">
      <c r="A30" s="581"/>
      <c r="B30" s="582"/>
      <c r="C30" s="582"/>
      <c r="D30" s="583"/>
      <c r="E30" s="581"/>
      <c r="F30" s="582"/>
      <c r="G30" s="582"/>
      <c r="H30" s="582"/>
      <c r="I30" s="582"/>
      <c r="J30" s="582"/>
      <c r="K30" s="582"/>
      <c r="L30" s="582"/>
      <c r="M30" s="582"/>
      <c r="N30" s="582"/>
      <c r="O30" s="582"/>
      <c r="P30" s="581"/>
      <c r="Q30" s="582"/>
      <c r="R30" s="582"/>
      <c r="S30" s="582"/>
      <c r="T30" s="583"/>
    </row>
    <row r="31" spans="1:20" ht="14.1" customHeight="1">
      <c r="A31" s="581"/>
      <c r="B31" s="582"/>
      <c r="C31" s="582"/>
      <c r="D31" s="583"/>
      <c r="E31" s="581"/>
      <c r="F31" s="582"/>
      <c r="G31" s="582"/>
      <c r="H31" s="582"/>
      <c r="I31" s="582"/>
      <c r="J31" s="582"/>
      <c r="K31" s="582"/>
      <c r="L31" s="582"/>
      <c r="M31" s="582"/>
      <c r="N31" s="582"/>
      <c r="O31" s="582"/>
      <c r="P31" s="581"/>
      <c r="Q31" s="582"/>
      <c r="R31" s="582"/>
      <c r="S31" s="582"/>
      <c r="T31" s="583"/>
    </row>
    <row r="32" spans="1:20" ht="14.1" customHeight="1">
      <c r="A32" s="581"/>
      <c r="B32" s="582"/>
      <c r="C32" s="582"/>
      <c r="D32" s="583"/>
      <c r="E32" s="581"/>
      <c r="F32" s="582"/>
      <c r="G32" s="582"/>
      <c r="H32" s="582"/>
      <c r="I32" s="582"/>
      <c r="J32" s="582"/>
      <c r="K32" s="582"/>
      <c r="L32" s="582"/>
      <c r="M32" s="582"/>
      <c r="N32" s="582"/>
      <c r="O32" s="582"/>
      <c r="P32" s="581"/>
      <c r="Q32" s="582"/>
      <c r="R32" s="582"/>
      <c r="S32" s="582"/>
      <c r="T32" s="583"/>
    </row>
    <row r="33" spans="1:20" ht="14.1" customHeight="1">
      <c r="A33" s="581"/>
      <c r="B33" s="582"/>
      <c r="C33" s="582"/>
      <c r="D33" s="583"/>
      <c r="E33" s="581"/>
      <c r="F33" s="582"/>
      <c r="G33" s="582"/>
      <c r="H33" s="582"/>
      <c r="I33" s="582"/>
      <c r="J33" s="582"/>
      <c r="K33" s="582"/>
      <c r="L33" s="582"/>
      <c r="M33" s="582"/>
      <c r="N33" s="582"/>
      <c r="O33" s="582"/>
      <c r="P33" s="581"/>
      <c r="Q33" s="582"/>
      <c r="R33" s="582"/>
      <c r="S33" s="582"/>
      <c r="T33" s="583"/>
    </row>
    <row r="34" spans="1:20" ht="14.1" customHeight="1">
      <c r="A34" s="581"/>
      <c r="B34" s="582"/>
      <c r="C34" s="582"/>
      <c r="D34" s="583"/>
      <c r="E34" s="581"/>
      <c r="F34" s="582"/>
      <c r="G34" s="582"/>
      <c r="H34" s="582"/>
      <c r="I34" s="582"/>
      <c r="J34" s="582"/>
      <c r="K34" s="582"/>
      <c r="L34" s="582"/>
      <c r="M34" s="582"/>
      <c r="N34" s="582"/>
      <c r="O34" s="582"/>
      <c r="P34" s="581"/>
      <c r="Q34" s="582"/>
      <c r="R34" s="582"/>
      <c r="S34" s="582"/>
      <c r="T34" s="583"/>
    </row>
    <row r="35" spans="1:20" ht="14.1" customHeight="1" thickBot="1">
      <c r="A35" s="584"/>
      <c r="B35" s="585"/>
      <c r="C35" s="585"/>
      <c r="D35" s="586"/>
      <c r="E35" s="584"/>
      <c r="F35" s="585"/>
      <c r="G35" s="585"/>
      <c r="H35" s="585"/>
      <c r="I35" s="585"/>
      <c r="J35" s="585"/>
      <c r="K35" s="585"/>
      <c r="L35" s="585"/>
      <c r="M35" s="585"/>
      <c r="N35" s="585"/>
      <c r="O35" s="585"/>
      <c r="P35" s="584"/>
      <c r="Q35" s="585"/>
      <c r="R35" s="585"/>
      <c r="S35" s="585"/>
      <c r="T35" s="586"/>
    </row>
    <row r="37" spans="1:20">
      <c r="G37" s="290"/>
    </row>
    <row r="38" spans="1:20">
      <c r="G38" s="290"/>
      <c r="L38" s="290"/>
    </row>
  </sheetData>
  <sheetProtection insertHyperlinks="0"/>
  <mergeCells count="90">
    <mergeCell ref="G3:T3"/>
    <mergeCell ref="C4:P4"/>
    <mergeCell ref="A5:P5"/>
    <mergeCell ref="K2:L2"/>
    <mergeCell ref="A6:P6"/>
    <mergeCell ref="A7:P7"/>
    <mergeCell ref="A8:P8"/>
    <mergeCell ref="A9:P9"/>
    <mergeCell ref="A10:P10"/>
    <mergeCell ref="A11:P11"/>
    <mergeCell ref="A12:P12"/>
    <mergeCell ref="E14:K14"/>
    <mergeCell ref="L14:N14"/>
    <mergeCell ref="S14:T14"/>
    <mergeCell ref="E15:K15"/>
    <mergeCell ref="L15:N15"/>
    <mergeCell ref="P15:Q15"/>
    <mergeCell ref="S15:T15"/>
    <mergeCell ref="S16:T16"/>
    <mergeCell ref="E17:K17"/>
    <mergeCell ref="L17:N17"/>
    <mergeCell ref="P17:Q17"/>
    <mergeCell ref="S17:T17"/>
    <mergeCell ref="E16:K16"/>
    <mergeCell ref="L16:N16"/>
    <mergeCell ref="P16:Q16"/>
    <mergeCell ref="S18:T18"/>
    <mergeCell ref="A21:B21"/>
    <mergeCell ref="C21:D21"/>
    <mergeCell ref="E21:O21"/>
    <mergeCell ref="P21:T21"/>
    <mergeCell ref="E18:K18"/>
    <mergeCell ref="L18:N18"/>
    <mergeCell ref="P18:Q18"/>
    <mergeCell ref="A22:B22"/>
    <mergeCell ref="C22:D22"/>
    <mergeCell ref="E22:O22"/>
    <mergeCell ref="P22:T22"/>
    <mergeCell ref="A23:B23"/>
    <mergeCell ref="C23:D23"/>
    <mergeCell ref="E23:O23"/>
    <mergeCell ref="P23:T23"/>
    <mergeCell ref="A24:B24"/>
    <mergeCell ref="C24:D24"/>
    <mergeCell ref="E24:O24"/>
    <mergeCell ref="P24:T24"/>
    <mergeCell ref="A25:B25"/>
    <mergeCell ref="C25:D25"/>
    <mergeCell ref="E25:O25"/>
    <mergeCell ref="P25:T25"/>
    <mergeCell ref="A26:B26"/>
    <mergeCell ref="C26:D26"/>
    <mergeCell ref="E26:O26"/>
    <mergeCell ref="P26:T26"/>
    <mergeCell ref="A27:B27"/>
    <mergeCell ref="C27:D27"/>
    <mergeCell ref="E27:O27"/>
    <mergeCell ref="P27:T27"/>
    <mergeCell ref="A28:B28"/>
    <mergeCell ref="C28:D28"/>
    <mergeCell ref="E28:O28"/>
    <mergeCell ref="P28:T28"/>
    <mergeCell ref="A29:B29"/>
    <mergeCell ref="C29:D29"/>
    <mergeCell ref="E29:O29"/>
    <mergeCell ref="P29:T29"/>
    <mergeCell ref="A30:B30"/>
    <mergeCell ref="C30:D30"/>
    <mergeCell ref="E30:O30"/>
    <mergeCell ref="P30:T30"/>
    <mergeCell ref="A31:B31"/>
    <mergeCell ref="C31:D31"/>
    <mergeCell ref="E31:O31"/>
    <mergeCell ref="P31:T31"/>
    <mergeCell ref="A32:B32"/>
    <mergeCell ref="C32:D32"/>
    <mergeCell ref="E32:O32"/>
    <mergeCell ref="P32:T32"/>
    <mergeCell ref="A33:B33"/>
    <mergeCell ref="C33:D33"/>
    <mergeCell ref="E33:O33"/>
    <mergeCell ref="P33:T33"/>
    <mergeCell ref="A34:B34"/>
    <mergeCell ref="C34:D34"/>
    <mergeCell ref="E34:O34"/>
    <mergeCell ref="P34:T34"/>
    <mergeCell ref="A35:B35"/>
    <mergeCell ref="C35:D35"/>
    <mergeCell ref="E35:O35"/>
    <mergeCell ref="P35:T35"/>
  </mergeCells>
  <phoneticPr fontId="6" type="noConversion"/>
  <pageMargins left="0.51" right="0.36" top="0.57999999999999996" bottom="0.43" header="0.4921259845" footer="0.35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47"/>
  <sheetViews>
    <sheetView tabSelected="1" workbookViewId="0">
      <selection activeCell="G13" sqref="G13:G16"/>
    </sheetView>
  </sheetViews>
  <sheetFormatPr baseColWidth="10" defaultColWidth="10" defaultRowHeight="12.75"/>
  <cols>
    <col min="1" max="1" width="14.625" style="263" customWidth="1"/>
    <col min="2" max="5" width="21.625" style="263" customWidth="1"/>
    <col min="6" max="6" width="2.375" style="263" customWidth="1"/>
    <col min="7" max="7" width="21.625" style="263" customWidth="1"/>
    <col min="8" max="16384" width="10" style="263"/>
  </cols>
  <sheetData>
    <row r="1" spans="1:7" ht="15" customHeight="1" thickBot="1">
      <c r="A1" s="260" t="s">
        <v>200</v>
      </c>
      <c r="B1" s="261"/>
      <c r="C1" s="291" t="s">
        <v>201</v>
      </c>
      <c r="D1" s="291"/>
      <c r="E1" s="262"/>
      <c r="F1" s="261"/>
      <c r="G1" s="154"/>
    </row>
    <row r="2" spans="1:7" ht="15" customHeight="1" thickBot="1">
      <c r="A2" s="264" t="s">
        <v>326</v>
      </c>
      <c r="B2" s="265" t="str">
        <f>Form1!C2</f>
        <v>Choltalwald, Bauen</v>
      </c>
      <c r="C2" s="266"/>
      <c r="D2" s="267" t="s">
        <v>93</v>
      </c>
      <c r="E2" s="268">
        <v>42972</v>
      </c>
      <c r="F2" s="625" t="s">
        <v>202</v>
      </c>
      <c r="G2" s="626"/>
    </row>
    <row r="3" spans="1:7" ht="15.75" customHeight="1" thickBot="1">
      <c r="A3" s="269" t="s">
        <v>203</v>
      </c>
      <c r="B3" s="270">
        <f>Form1!I2</f>
        <v>4</v>
      </c>
      <c r="C3" s="271"/>
      <c r="D3" s="272" t="s">
        <v>588</v>
      </c>
      <c r="E3" s="273" t="s">
        <v>631</v>
      </c>
      <c r="F3" s="627"/>
      <c r="G3" s="628"/>
    </row>
    <row r="4" spans="1:7" ht="45.75" customHeight="1" thickBot="1">
      <c r="A4" s="274" t="s">
        <v>204</v>
      </c>
      <c r="B4" s="274" t="s">
        <v>205</v>
      </c>
      <c r="C4" s="275" t="s">
        <v>627</v>
      </c>
      <c r="D4" s="275" t="s">
        <v>628</v>
      </c>
      <c r="E4" s="276" t="s">
        <v>629</v>
      </c>
      <c r="F4" s="629"/>
      <c r="G4" s="630"/>
    </row>
    <row r="5" spans="1:7" ht="15" customHeight="1">
      <c r="A5" s="277"/>
      <c r="B5" s="631" t="s">
        <v>451</v>
      </c>
      <c r="C5" s="631" t="s">
        <v>224</v>
      </c>
      <c r="D5" s="631" t="s">
        <v>233</v>
      </c>
      <c r="E5" s="637" t="s">
        <v>632</v>
      </c>
      <c r="F5" s="643"/>
      <c r="G5" s="637" t="s">
        <v>644</v>
      </c>
    </row>
    <row r="6" spans="1:7" ht="15" customHeight="1">
      <c r="A6" s="278" t="s">
        <v>206</v>
      </c>
      <c r="B6" s="632"/>
      <c r="C6" s="632"/>
      <c r="D6" s="632"/>
      <c r="E6" s="638"/>
      <c r="F6" s="644"/>
      <c r="G6" s="638"/>
    </row>
    <row r="7" spans="1:7" ht="15" customHeight="1">
      <c r="A7" s="279" t="s">
        <v>207</v>
      </c>
      <c r="B7" s="632"/>
      <c r="C7" s="632"/>
      <c r="D7" s="632"/>
      <c r="E7" s="638"/>
      <c r="F7" s="644"/>
      <c r="G7" s="638"/>
    </row>
    <row r="8" spans="1:7" ht="38.25" customHeight="1" thickBot="1">
      <c r="A8" s="280"/>
      <c r="B8" s="633"/>
      <c r="C8" s="633"/>
      <c r="D8" s="633"/>
      <c r="E8" s="639"/>
      <c r="F8" s="645"/>
      <c r="G8" s="639"/>
    </row>
    <row r="9" spans="1:7" ht="15" customHeight="1">
      <c r="A9" s="281"/>
      <c r="B9" s="634" t="s">
        <v>146</v>
      </c>
      <c r="C9" s="634" t="s">
        <v>225</v>
      </c>
      <c r="D9" s="634" t="s">
        <v>235</v>
      </c>
      <c r="E9" s="634" t="s">
        <v>633</v>
      </c>
      <c r="F9" s="643"/>
      <c r="G9" s="637" t="s">
        <v>645</v>
      </c>
    </row>
    <row r="10" spans="1:7" ht="15" customHeight="1">
      <c r="A10" s="282" t="s">
        <v>208</v>
      </c>
      <c r="B10" s="635"/>
      <c r="C10" s="635"/>
      <c r="D10" s="635"/>
      <c r="E10" s="635"/>
      <c r="F10" s="644"/>
      <c r="G10" s="638"/>
    </row>
    <row r="11" spans="1:7" ht="15" customHeight="1">
      <c r="A11" s="283" t="s">
        <v>209</v>
      </c>
      <c r="B11" s="635"/>
      <c r="C11" s="635"/>
      <c r="D11" s="635"/>
      <c r="E11" s="635"/>
      <c r="F11" s="644"/>
      <c r="G11" s="638"/>
    </row>
    <row r="12" spans="1:7" ht="15" customHeight="1" thickBot="1">
      <c r="A12" s="280"/>
      <c r="B12" s="636"/>
      <c r="C12" s="636"/>
      <c r="D12" s="636"/>
      <c r="E12" s="636"/>
      <c r="F12" s="645"/>
      <c r="G12" s="639"/>
    </row>
    <row r="13" spans="1:7" ht="15" customHeight="1">
      <c r="A13" s="284" t="s">
        <v>210</v>
      </c>
      <c r="B13" s="637" t="s">
        <v>630</v>
      </c>
      <c r="C13" s="634" t="s">
        <v>226</v>
      </c>
      <c r="D13" s="634" t="s">
        <v>237</v>
      </c>
      <c r="E13" s="637" t="s">
        <v>634</v>
      </c>
      <c r="F13" s="643"/>
      <c r="G13" s="637" t="s">
        <v>635</v>
      </c>
    </row>
    <row r="14" spans="1:7" ht="15" customHeight="1">
      <c r="A14" s="285" t="s">
        <v>211</v>
      </c>
      <c r="B14" s="638"/>
      <c r="C14" s="635"/>
      <c r="D14" s="641"/>
      <c r="E14" s="638"/>
      <c r="F14" s="644"/>
      <c r="G14" s="638"/>
    </row>
    <row r="15" spans="1:7" ht="15" customHeight="1">
      <c r="A15" s="286" t="s">
        <v>212</v>
      </c>
      <c r="B15" s="638"/>
      <c r="C15" s="635"/>
      <c r="D15" s="641"/>
      <c r="E15" s="638"/>
      <c r="F15" s="644"/>
      <c r="G15" s="638"/>
    </row>
    <row r="16" spans="1:7" ht="13.5" customHeight="1" thickBot="1">
      <c r="A16" s="287" t="s">
        <v>213</v>
      </c>
      <c r="B16" s="639"/>
      <c r="C16" s="636"/>
      <c r="D16" s="642"/>
      <c r="E16" s="639"/>
      <c r="F16" s="645"/>
      <c r="G16" s="639"/>
    </row>
    <row r="17" spans="1:7" ht="15" customHeight="1">
      <c r="A17" s="284" t="s">
        <v>214</v>
      </c>
      <c r="B17" s="637" t="s">
        <v>457</v>
      </c>
      <c r="C17" s="634" t="s">
        <v>227</v>
      </c>
      <c r="D17" s="634" t="s">
        <v>239</v>
      </c>
      <c r="E17" s="634" t="s">
        <v>637</v>
      </c>
      <c r="F17" s="643"/>
      <c r="G17" s="637" t="s">
        <v>636</v>
      </c>
    </row>
    <row r="18" spans="1:7" ht="15" customHeight="1">
      <c r="A18" s="285" t="s">
        <v>215</v>
      </c>
      <c r="B18" s="638"/>
      <c r="C18" s="635"/>
      <c r="D18" s="635"/>
      <c r="E18" s="635"/>
      <c r="F18" s="644"/>
      <c r="G18" s="638"/>
    </row>
    <row r="19" spans="1:7" ht="15" customHeight="1">
      <c r="A19" s="285" t="s">
        <v>216</v>
      </c>
      <c r="B19" s="638"/>
      <c r="C19" s="635"/>
      <c r="D19" s="635"/>
      <c r="E19" s="635"/>
      <c r="F19" s="644"/>
      <c r="G19" s="638"/>
    </row>
    <row r="20" spans="1:7" ht="24" customHeight="1" thickBot="1">
      <c r="A20" s="285" t="s">
        <v>217</v>
      </c>
      <c r="B20" s="639"/>
      <c r="C20" s="636"/>
      <c r="D20" s="636"/>
      <c r="E20" s="636"/>
      <c r="F20" s="645"/>
      <c r="G20" s="639"/>
    </row>
    <row r="21" spans="1:7" ht="15" customHeight="1">
      <c r="A21" s="284" t="s">
        <v>218</v>
      </c>
      <c r="B21" s="634" t="s">
        <v>458</v>
      </c>
      <c r="C21" s="634" t="s">
        <v>228</v>
      </c>
      <c r="D21" s="634" t="s">
        <v>228</v>
      </c>
      <c r="E21" s="634" t="s">
        <v>228</v>
      </c>
      <c r="F21" s="643"/>
      <c r="G21" s="637" t="s">
        <v>642</v>
      </c>
    </row>
    <row r="22" spans="1:7" ht="15" customHeight="1">
      <c r="A22" s="288" t="s">
        <v>219</v>
      </c>
      <c r="B22" s="635"/>
      <c r="C22" s="635"/>
      <c r="D22" s="635"/>
      <c r="E22" s="635"/>
      <c r="F22" s="644"/>
      <c r="G22" s="638"/>
    </row>
    <row r="23" spans="1:7" ht="15" customHeight="1">
      <c r="A23" s="289"/>
      <c r="B23" s="635"/>
      <c r="C23" s="635"/>
      <c r="D23" s="635"/>
      <c r="E23" s="635"/>
      <c r="F23" s="644"/>
      <c r="G23" s="638"/>
    </row>
    <row r="24" spans="1:7" ht="15" customHeight="1" thickBot="1">
      <c r="A24" s="280"/>
      <c r="B24" s="636"/>
      <c r="C24" s="636"/>
      <c r="D24" s="636"/>
      <c r="E24" s="636"/>
      <c r="F24" s="645"/>
      <c r="G24" s="639"/>
    </row>
    <row r="25" spans="1:7" ht="15" customHeight="1">
      <c r="A25" s="284" t="s">
        <v>218</v>
      </c>
      <c r="B25" s="634" t="s">
        <v>147</v>
      </c>
      <c r="C25" s="634" t="s">
        <v>229</v>
      </c>
      <c r="D25" s="634" t="s">
        <v>241</v>
      </c>
      <c r="E25" s="637" t="s">
        <v>638</v>
      </c>
      <c r="F25" s="643"/>
      <c r="G25" s="637" t="s">
        <v>643</v>
      </c>
    </row>
    <row r="26" spans="1:7" ht="15" customHeight="1">
      <c r="A26" s="288" t="s">
        <v>220</v>
      </c>
      <c r="B26" s="635"/>
      <c r="C26" s="635"/>
      <c r="D26" s="635"/>
      <c r="E26" s="638"/>
      <c r="F26" s="644"/>
      <c r="G26" s="638"/>
    </row>
    <row r="27" spans="1:7" ht="15" customHeight="1">
      <c r="A27" s="286" t="s">
        <v>221</v>
      </c>
      <c r="B27" s="635"/>
      <c r="C27" s="635"/>
      <c r="D27" s="635"/>
      <c r="E27" s="638"/>
      <c r="F27" s="644"/>
      <c r="G27" s="638"/>
    </row>
    <row r="28" spans="1:7" ht="15" customHeight="1" thickBot="1">
      <c r="A28" s="280"/>
      <c r="B28" s="636"/>
      <c r="C28" s="636"/>
      <c r="D28" s="636"/>
      <c r="E28" s="639"/>
      <c r="F28" s="645"/>
      <c r="G28" s="639"/>
    </row>
    <row r="29" spans="1:7" ht="15" customHeight="1">
      <c r="A29" s="284" t="s">
        <v>218</v>
      </c>
      <c r="B29" s="634" t="s">
        <v>459</v>
      </c>
      <c r="C29" s="634" t="s">
        <v>230</v>
      </c>
      <c r="D29" s="634" t="s">
        <v>242</v>
      </c>
      <c r="E29" s="637" t="s">
        <v>639</v>
      </c>
      <c r="F29" s="643"/>
      <c r="G29" s="637" t="s">
        <v>640</v>
      </c>
    </row>
    <row r="30" spans="1:7" ht="15" customHeight="1">
      <c r="A30" s="288" t="s">
        <v>222</v>
      </c>
      <c r="B30" s="635"/>
      <c r="C30" s="635"/>
      <c r="D30" s="635"/>
      <c r="E30" s="638"/>
      <c r="F30" s="644"/>
      <c r="G30" s="638"/>
    </row>
    <row r="31" spans="1:7" ht="15" customHeight="1">
      <c r="A31" s="640" t="s">
        <v>223</v>
      </c>
      <c r="B31" s="635"/>
      <c r="C31" s="635"/>
      <c r="D31" s="635"/>
      <c r="E31" s="638"/>
      <c r="F31" s="644"/>
      <c r="G31" s="638"/>
    </row>
    <row r="32" spans="1:7" ht="15" customHeight="1" thickBot="1">
      <c r="A32" s="640"/>
      <c r="B32" s="636"/>
      <c r="C32" s="636"/>
      <c r="D32" s="636"/>
      <c r="E32" s="639"/>
      <c r="F32" s="645"/>
      <c r="G32" s="639"/>
    </row>
    <row r="33" spans="1:7" ht="12.75" customHeight="1">
      <c r="A33" s="646" t="s">
        <v>641</v>
      </c>
      <c r="B33" s="647"/>
      <c r="C33" s="647"/>
      <c r="D33" s="647"/>
      <c r="E33" s="647"/>
      <c r="F33" s="647"/>
      <c r="G33" s="648"/>
    </row>
    <row r="34" spans="1:7" ht="12.75" customHeight="1">
      <c r="A34" s="649"/>
      <c r="B34" s="650"/>
      <c r="C34" s="650"/>
      <c r="D34" s="650"/>
      <c r="E34" s="650"/>
      <c r="F34" s="650"/>
      <c r="G34" s="651"/>
    </row>
    <row r="35" spans="1:7" ht="13.5" thickBot="1">
      <c r="A35" s="652"/>
      <c r="B35" s="653"/>
      <c r="C35" s="653"/>
      <c r="D35" s="653"/>
      <c r="E35" s="653"/>
      <c r="F35" s="653"/>
      <c r="G35" s="654"/>
    </row>
    <row r="37" spans="1:7" ht="14.25" customHeight="1"/>
    <row r="38" spans="1:7" ht="12.75" customHeight="1"/>
    <row r="39" spans="1:7" ht="12.75" customHeight="1"/>
    <row r="40" spans="1:7" ht="12.75" customHeight="1"/>
    <row r="41" spans="1:7" ht="12.75" customHeight="1"/>
    <row r="43" spans="1:7" ht="14.25" customHeight="1"/>
    <row r="44" spans="1:7" ht="12.75" customHeight="1"/>
    <row r="45" spans="1:7" ht="12.75" customHeight="1"/>
    <row r="46" spans="1:7" ht="12.75" customHeight="1"/>
    <row r="47" spans="1:7" ht="12.75" customHeight="1"/>
  </sheetData>
  <mergeCells count="46">
    <mergeCell ref="G17:G20"/>
    <mergeCell ref="F5:F8"/>
    <mergeCell ref="F9:F12"/>
    <mergeCell ref="A33:G35"/>
    <mergeCell ref="F21:F24"/>
    <mergeCell ref="F25:F28"/>
    <mergeCell ref="F29:F32"/>
    <mergeCell ref="G21:G24"/>
    <mergeCell ref="G25:G28"/>
    <mergeCell ref="G29:G32"/>
    <mergeCell ref="D29:D32"/>
    <mergeCell ref="E29:E32"/>
    <mergeCell ref="F17:F20"/>
    <mergeCell ref="E25:E28"/>
    <mergeCell ref="E21:E24"/>
    <mergeCell ref="E17:E20"/>
    <mergeCell ref="C1:D1"/>
    <mergeCell ref="A31:A32"/>
    <mergeCell ref="D9:D12"/>
    <mergeCell ref="D13:D16"/>
    <mergeCell ref="D17:D20"/>
    <mergeCell ref="B29:B32"/>
    <mergeCell ref="B25:B28"/>
    <mergeCell ref="B9:B12"/>
    <mergeCell ref="C25:C28"/>
    <mergeCell ref="C29:C32"/>
    <mergeCell ref="C21:C24"/>
    <mergeCell ref="D25:D28"/>
    <mergeCell ref="B17:B20"/>
    <mergeCell ref="B21:B24"/>
    <mergeCell ref="C17:C20"/>
    <mergeCell ref="D21:D24"/>
    <mergeCell ref="F2:G4"/>
    <mergeCell ref="B5:B8"/>
    <mergeCell ref="C5:C8"/>
    <mergeCell ref="C13:C16"/>
    <mergeCell ref="C9:C12"/>
    <mergeCell ref="E5:E8"/>
    <mergeCell ref="E9:E12"/>
    <mergeCell ref="E13:E16"/>
    <mergeCell ref="D5:D8"/>
    <mergeCell ref="B13:B16"/>
    <mergeCell ref="F13:F16"/>
    <mergeCell ref="G5:G8"/>
    <mergeCell ref="G9:G12"/>
    <mergeCell ref="G13:G16"/>
  </mergeCells>
  <phoneticPr fontId="3" type="noConversion"/>
  <pageMargins left="0.35" right="0.22" top="0.33" bottom="0.16" header="0.17" footer="0.17"/>
  <pageSetup paperSize="9" orientation="landscape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7105" r:id="rId4" name="Check Box 1">
              <controlPr defaultSize="0" autoFill="0" autoLine="0" autoPict="0">
                <anchor moveWithCells="1">
                  <from>
                    <xdr:col>4</xdr:col>
                    <xdr:colOff>1628775</xdr:colOff>
                    <xdr:row>5</xdr:row>
                    <xdr:rowOff>66675</xdr:rowOff>
                  </from>
                  <to>
                    <xdr:col>6</xdr:col>
                    <xdr:colOff>104775</xdr:colOff>
                    <xdr:row>6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106" r:id="rId5" name="Check Box 2">
              <controlPr defaultSize="0" autoFill="0" autoLine="0" autoPict="0">
                <anchor moveWithCells="1">
                  <from>
                    <xdr:col>4</xdr:col>
                    <xdr:colOff>1628775</xdr:colOff>
                    <xdr:row>9</xdr:row>
                    <xdr:rowOff>47625</xdr:rowOff>
                  </from>
                  <to>
                    <xdr:col>6</xdr:col>
                    <xdr:colOff>104775</xdr:colOff>
                    <xdr:row>10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107" r:id="rId6" name="Check Box 3">
              <controlPr defaultSize="0" autoFill="0" autoLine="0" autoPict="0">
                <anchor moveWithCells="1">
                  <from>
                    <xdr:col>4</xdr:col>
                    <xdr:colOff>1628775</xdr:colOff>
                    <xdr:row>13</xdr:row>
                    <xdr:rowOff>66675</xdr:rowOff>
                  </from>
                  <to>
                    <xdr:col>6</xdr:col>
                    <xdr:colOff>104775</xdr:colOff>
                    <xdr:row>14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108" r:id="rId7" name="Check Box 4">
              <controlPr defaultSize="0" autoFill="0" autoLine="0" autoPict="0">
                <anchor moveWithCells="1">
                  <from>
                    <xdr:col>4</xdr:col>
                    <xdr:colOff>1628775</xdr:colOff>
                    <xdr:row>17</xdr:row>
                    <xdr:rowOff>95250</xdr:rowOff>
                  </from>
                  <to>
                    <xdr:col>6</xdr:col>
                    <xdr:colOff>104775</xdr:colOff>
                    <xdr:row>18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109" r:id="rId8" name="Check Box 5">
              <controlPr defaultSize="0" autoFill="0" autoLine="0" autoPict="0">
                <anchor moveWithCells="1">
                  <from>
                    <xdr:col>4</xdr:col>
                    <xdr:colOff>1628775</xdr:colOff>
                    <xdr:row>21</xdr:row>
                    <xdr:rowOff>76200</xdr:rowOff>
                  </from>
                  <to>
                    <xdr:col>6</xdr:col>
                    <xdr:colOff>104775</xdr:colOff>
                    <xdr:row>22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110" r:id="rId9" name="Check Box 6">
              <controlPr defaultSize="0" autoFill="0" autoLine="0" autoPict="0">
                <anchor moveWithCells="1">
                  <from>
                    <xdr:col>4</xdr:col>
                    <xdr:colOff>1628775</xdr:colOff>
                    <xdr:row>25</xdr:row>
                    <xdr:rowOff>76200</xdr:rowOff>
                  </from>
                  <to>
                    <xdr:col>6</xdr:col>
                    <xdr:colOff>104775</xdr:colOff>
                    <xdr:row>26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111" r:id="rId10" name="Check Box 7">
              <controlPr defaultSize="0" autoFill="0" autoLine="0" autoPict="0">
                <anchor moveWithCells="1">
                  <from>
                    <xdr:col>4</xdr:col>
                    <xdr:colOff>1638300</xdr:colOff>
                    <xdr:row>29</xdr:row>
                    <xdr:rowOff>114300</xdr:rowOff>
                  </from>
                  <to>
                    <xdr:col>6</xdr:col>
                    <xdr:colOff>114300</xdr:colOff>
                    <xdr:row>30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0"/>
  <sheetViews>
    <sheetView workbookViewId="0"/>
  </sheetViews>
  <sheetFormatPr baseColWidth="10" defaultColWidth="10" defaultRowHeight="12.75"/>
  <cols>
    <col min="1" max="1" width="4.625" style="212" customWidth="1"/>
    <col min="2" max="2" width="3.625" style="212" customWidth="1"/>
    <col min="3" max="3" width="5.625" style="212" customWidth="1"/>
    <col min="4" max="4" width="5.375" style="212" customWidth="1"/>
    <col min="5" max="5" width="5.75" style="212" bestFit="1" customWidth="1"/>
    <col min="6" max="6" width="5.625" style="212" customWidth="1"/>
    <col min="7" max="7" width="5.25" style="212" customWidth="1"/>
    <col min="8" max="8" width="5.75" style="212" customWidth="1"/>
    <col min="9" max="9" width="5.25" style="212" customWidth="1"/>
    <col min="10" max="10" width="6.125" style="212" bestFit="1" customWidth="1"/>
    <col min="11" max="11" width="5.25" style="212" customWidth="1"/>
    <col min="12" max="12" width="6.625" style="212" customWidth="1"/>
    <col min="13" max="13" width="7.625" style="212" customWidth="1"/>
    <col min="14" max="16384" width="10" style="212"/>
  </cols>
  <sheetData>
    <row r="1" spans="1:14">
      <c r="A1" s="211"/>
      <c r="B1" s="211"/>
      <c r="C1" s="211"/>
      <c r="D1" s="211"/>
      <c r="E1" s="211"/>
      <c r="F1" s="211"/>
      <c r="G1" s="211"/>
      <c r="H1" s="211"/>
      <c r="I1" s="211"/>
      <c r="J1" s="211"/>
      <c r="K1" s="211"/>
      <c r="L1" s="211"/>
      <c r="M1" s="211"/>
    </row>
    <row r="2" spans="1:14">
      <c r="A2" s="211"/>
      <c r="B2" s="213" t="s">
        <v>175</v>
      </c>
      <c r="C2" s="214"/>
      <c r="D2" s="214"/>
      <c r="E2" s="214"/>
      <c r="F2" s="214"/>
      <c r="G2" s="214"/>
      <c r="H2" s="214"/>
      <c r="I2" s="214"/>
      <c r="J2" s="215" t="s">
        <v>176</v>
      </c>
      <c r="K2" s="214"/>
      <c r="L2" s="214"/>
      <c r="M2" s="216"/>
      <c r="N2" s="217"/>
    </row>
    <row r="3" spans="1:14">
      <c r="A3" s="211"/>
      <c r="B3" s="218" t="s">
        <v>177</v>
      </c>
      <c r="C3" s="214"/>
      <c r="D3" s="214"/>
      <c r="E3" s="214"/>
      <c r="F3" s="214"/>
      <c r="G3" s="214"/>
      <c r="H3" s="214"/>
      <c r="I3" s="214"/>
      <c r="J3" s="219" t="s">
        <v>178</v>
      </c>
      <c r="K3" s="214"/>
      <c r="L3" s="214"/>
      <c r="M3" s="216"/>
      <c r="N3" s="217"/>
    </row>
    <row r="4" spans="1:14">
      <c r="A4" s="211"/>
      <c r="B4" s="220" t="s">
        <v>93</v>
      </c>
      <c r="C4" s="214"/>
      <c r="D4" s="655">
        <v>40022</v>
      </c>
      <c r="E4" s="656"/>
      <c r="F4" s="656"/>
      <c r="G4" s="214"/>
      <c r="H4" s="214"/>
      <c r="I4" s="214"/>
      <c r="J4" s="221"/>
      <c r="K4" s="221"/>
      <c r="L4" s="214"/>
      <c r="M4" s="216"/>
      <c r="N4" s="217"/>
    </row>
    <row r="5" spans="1:14" s="225" customFormat="1" ht="15">
      <c r="A5" s="222"/>
      <c r="B5" s="221"/>
      <c r="C5" s="221"/>
      <c r="D5" s="221"/>
      <c r="E5" s="221"/>
      <c r="F5" s="221"/>
      <c r="G5" s="221"/>
      <c r="H5" s="221"/>
      <c r="I5" s="221"/>
      <c r="J5" s="221"/>
      <c r="K5" s="221"/>
      <c r="L5" s="221"/>
      <c r="M5" s="223"/>
      <c r="N5" s="224"/>
    </row>
    <row r="6" spans="1:14" ht="36.75">
      <c r="A6" s="211"/>
      <c r="B6" s="226" t="s">
        <v>179</v>
      </c>
      <c r="C6" s="227" t="s">
        <v>180</v>
      </c>
      <c r="D6" s="228" t="s">
        <v>192</v>
      </c>
      <c r="E6" s="229" t="s">
        <v>181</v>
      </c>
      <c r="F6" s="228" t="s">
        <v>193</v>
      </c>
      <c r="G6" s="229" t="s">
        <v>181</v>
      </c>
      <c r="H6" s="228" t="s">
        <v>194</v>
      </c>
      <c r="I6" s="229" t="s">
        <v>181</v>
      </c>
      <c r="J6" s="230" t="s">
        <v>182</v>
      </c>
      <c r="K6" s="229" t="s">
        <v>181</v>
      </c>
      <c r="L6" s="231" t="s">
        <v>183</v>
      </c>
      <c r="M6" s="231" t="s">
        <v>184</v>
      </c>
      <c r="N6" s="217"/>
    </row>
    <row r="7" spans="1:14">
      <c r="A7" s="211"/>
      <c r="B7" s="232">
        <v>1</v>
      </c>
      <c r="C7" s="233">
        <v>0.2</v>
      </c>
      <c r="D7" s="234">
        <v>1</v>
      </c>
      <c r="E7" s="235">
        <f t="shared" ref="E7:E26" si="0">SUM(C7*D7)</f>
        <v>0.2</v>
      </c>
      <c r="F7" s="234"/>
      <c r="G7" s="236">
        <f t="shared" ref="G7:G26" si="1">SUM(C7*F7)</f>
        <v>0</v>
      </c>
      <c r="H7" s="234"/>
      <c r="I7" s="237">
        <f t="shared" ref="I7:I26" si="2">SUM(C7*H7)</f>
        <v>0</v>
      </c>
      <c r="J7" s="234"/>
      <c r="K7" s="237">
        <f t="shared" ref="K7:K26" si="3">SUM(C7*J7)</f>
        <v>0</v>
      </c>
      <c r="L7" s="238">
        <f t="shared" ref="L7:L26" si="4">SUM(D7+F7+H7+J7)</f>
        <v>1</v>
      </c>
      <c r="M7" s="239">
        <f t="shared" ref="M7:M26" si="5">SUM(E7+G7+I7+K7)</f>
        <v>0.2</v>
      </c>
      <c r="N7" s="217"/>
    </row>
    <row r="8" spans="1:14">
      <c r="A8" s="211"/>
      <c r="B8" s="232">
        <v>2</v>
      </c>
      <c r="C8" s="233">
        <v>0.3</v>
      </c>
      <c r="D8" s="234">
        <v>2</v>
      </c>
      <c r="E8" s="235">
        <f t="shared" si="0"/>
        <v>0.6</v>
      </c>
      <c r="F8" s="234"/>
      <c r="G8" s="236">
        <f t="shared" si="1"/>
        <v>0</v>
      </c>
      <c r="H8" s="234"/>
      <c r="I8" s="237">
        <f t="shared" si="2"/>
        <v>0</v>
      </c>
      <c r="J8" s="234"/>
      <c r="K8" s="237">
        <f t="shared" si="3"/>
        <v>0</v>
      </c>
      <c r="L8" s="238">
        <f t="shared" si="4"/>
        <v>2</v>
      </c>
      <c r="M8" s="239">
        <f t="shared" si="5"/>
        <v>0.6</v>
      </c>
      <c r="N8" s="217"/>
    </row>
    <row r="9" spans="1:14">
      <c r="A9" s="211"/>
      <c r="B9" s="232">
        <v>3</v>
      </c>
      <c r="C9" s="233">
        <v>0.5</v>
      </c>
      <c r="D9" s="234">
        <v>2</v>
      </c>
      <c r="E9" s="235">
        <f t="shared" si="0"/>
        <v>1</v>
      </c>
      <c r="F9" s="234"/>
      <c r="G9" s="236">
        <f t="shared" si="1"/>
        <v>0</v>
      </c>
      <c r="H9" s="234"/>
      <c r="I9" s="237">
        <f t="shared" si="2"/>
        <v>0</v>
      </c>
      <c r="J9" s="234"/>
      <c r="K9" s="237">
        <f t="shared" si="3"/>
        <v>0</v>
      </c>
      <c r="L9" s="238">
        <f t="shared" si="4"/>
        <v>2</v>
      </c>
      <c r="M9" s="239">
        <f t="shared" si="5"/>
        <v>1</v>
      </c>
      <c r="N9" s="217"/>
    </row>
    <row r="10" spans="1:14">
      <c r="A10" s="211"/>
      <c r="B10" s="232">
        <v>4</v>
      </c>
      <c r="C10" s="233">
        <v>0.7</v>
      </c>
      <c r="D10" s="234">
        <v>3</v>
      </c>
      <c r="E10" s="235">
        <f t="shared" si="0"/>
        <v>2.0999999999999996</v>
      </c>
      <c r="F10" s="234">
        <v>2</v>
      </c>
      <c r="G10" s="236">
        <f t="shared" si="1"/>
        <v>1.4</v>
      </c>
      <c r="H10" s="234"/>
      <c r="I10" s="237">
        <f t="shared" si="2"/>
        <v>0</v>
      </c>
      <c r="J10" s="234"/>
      <c r="K10" s="237">
        <f t="shared" si="3"/>
        <v>0</v>
      </c>
      <c r="L10" s="238">
        <f t="shared" si="4"/>
        <v>5</v>
      </c>
      <c r="M10" s="239">
        <f t="shared" si="5"/>
        <v>3.4999999999999996</v>
      </c>
      <c r="N10" s="217"/>
    </row>
    <row r="11" spans="1:14">
      <c r="A11" s="211"/>
      <c r="B11" s="232">
        <v>5</v>
      </c>
      <c r="C11" s="233">
        <v>0.9</v>
      </c>
      <c r="D11" s="234">
        <v>3</v>
      </c>
      <c r="E11" s="235">
        <f t="shared" si="0"/>
        <v>2.7</v>
      </c>
      <c r="F11" s="234">
        <v>2</v>
      </c>
      <c r="G11" s="236">
        <f t="shared" si="1"/>
        <v>1.8</v>
      </c>
      <c r="H11" s="234"/>
      <c r="I11" s="237">
        <f t="shared" si="2"/>
        <v>0</v>
      </c>
      <c r="J11" s="234"/>
      <c r="K11" s="237">
        <f t="shared" si="3"/>
        <v>0</v>
      </c>
      <c r="L11" s="238">
        <f t="shared" si="4"/>
        <v>5</v>
      </c>
      <c r="M11" s="239">
        <f t="shared" si="5"/>
        <v>4.5</v>
      </c>
      <c r="N11" s="217"/>
    </row>
    <row r="12" spans="1:14">
      <c r="A12" s="211"/>
      <c r="B12" s="232">
        <v>6</v>
      </c>
      <c r="C12" s="233">
        <v>1.2</v>
      </c>
      <c r="D12" s="234">
        <v>3</v>
      </c>
      <c r="E12" s="235">
        <f t="shared" si="0"/>
        <v>3.5999999999999996</v>
      </c>
      <c r="F12" s="234"/>
      <c r="G12" s="236">
        <f t="shared" si="1"/>
        <v>0</v>
      </c>
      <c r="H12" s="234">
        <v>1</v>
      </c>
      <c r="I12" s="237">
        <f t="shared" si="2"/>
        <v>1.2</v>
      </c>
      <c r="J12" s="234"/>
      <c r="K12" s="237">
        <f t="shared" si="3"/>
        <v>0</v>
      </c>
      <c r="L12" s="238">
        <f t="shared" si="4"/>
        <v>4</v>
      </c>
      <c r="M12" s="239">
        <f t="shared" si="5"/>
        <v>4.8</v>
      </c>
      <c r="N12" s="217"/>
    </row>
    <row r="13" spans="1:14">
      <c r="A13" s="211"/>
      <c r="B13" s="232">
        <v>7</v>
      </c>
      <c r="C13" s="233">
        <v>1.5</v>
      </c>
      <c r="D13" s="234">
        <v>6</v>
      </c>
      <c r="E13" s="235">
        <f t="shared" si="0"/>
        <v>9</v>
      </c>
      <c r="F13" s="234"/>
      <c r="G13" s="236">
        <f t="shared" si="1"/>
        <v>0</v>
      </c>
      <c r="H13" s="234"/>
      <c r="I13" s="237">
        <f t="shared" si="2"/>
        <v>0</v>
      </c>
      <c r="J13" s="234"/>
      <c r="K13" s="237">
        <f t="shared" si="3"/>
        <v>0</v>
      </c>
      <c r="L13" s="238">
        <f t="shared" si="4"/>
        <v>6</v>
      </c>
      <c r="M13" s="239">
        <f t="shared" si="5"/>
        <v>9</v>
      </c>
      <c r="N13" s="217"/>
    </row>
    <row r="14" spans="1:14">
      <c r="A14" s="211"/>
      <c r="B14" s="232">
        <v>8</v>
      </c>
      <c r="C14" s="233">
        <v>1.9</v>
      </c>
      <c r="D14" s="234">
        <v>3</v>
      </c>
      <c r="E14" s="235">
        <f t="shared" si="0"/>
        <v>5.6999999999999993</v>
      </c>
      <c r="F14" s="234"/>
      <c r="G14" s="236">
        <f t="shared" si="1"/>
        <v>0</v>
      </c>
      <c r="H14" s="234"/>
      <c r="I14" s="237">
        <f t="shared" si="2"/>
        <v>0</v>
      </c>
      <c r="J14" s="234"/>
      <c r="K14" s="237">
        <f t="shared" si="3"/>
        <v>0</v>
      </c>
      <c r="L14" s="238">
        <f t="shared" si="4"/>
        <v>3</v>
      </c>
      <c r="M14" s="239">
        <f t="shared" si="5"/>
        <v>5.6999999999999993</v>
      </c>
      <c r="N14" s="217"/>
    </row>
    <row r="15" spans="1:14">
      <c r="A15" s="211"/>
      <c r="B15" s="232">
        <v>9</v>
      </c>
      <c r="C15" s="233">
        <v>2.2999999999999998</v>
      </c>
      <c r="D15" s="234">
        <v>3</v>
      </c>
      <c r="E15" s="235">
        <f t="shared" si="0"/>
        <v>6.8999999999999995</v>
      </c>
      <c r="F15" s="234"/>
      <c r="G15" s="236">
        <f t="shared" si="1"/>
        <v>0</v>
      </c>
      <c r="H15" s="234"/>
      <c r="I15" s="237">
        <f t="shared" si="2"/>
        <v>0</v>
      </c>
      <c r="J15" s="234"/>
      <c r="K15" s="237">
        <f t="shared" si="3"/>
        <v>0</v>
      </c>
      <c r="L15" s="238">
        <f t="shared" si="4"/>
        <v>3</v>
      </c>
      <c r="M15" s="239">
        <f t="shared" si="5"/>
        <v>6.8999999999999995</v>
      </c>
      <c r="N15" s="217"/>
    </row>
    <row r="16" spans="1:14">
      <c r="A16" s="211"/>
      <c r="B16" s="232">
        <v>10</v>
      </c>
      <c r="C16" s="233">
        <v>2.75</v>
      </c>
      <c r="D16" s="234">
        <v>6</v>
      </c>
      <c r="E16" s="235">
        <f t="shared" si="0"/>
        <v>16.5</v>
      </c>
      <c r="F16" s="234">
        <v>1</v>
      </c>
      <c r="G16" s="236">
        <f t="shared" si="1"/>
        <v>2.75</v>
      </c>
      <c r="H16" s="234">
        <v>1</v>
      </c>
      <c r="I16" s="237">
        <f t="shared" si="2"/>
        <v>2.75</v>
      </c>
      <c r="J16" s="234"/>
      <c r="K16" s="237">
        <f t="shared" si="3"/>
        <v>0</v>
      </c>
      <c r="L16" s="238">
        <f t="shared" si="4"/>
        <v>8</v>
      </c>
      <c r="M16" s="239">
        <f t="shared" si="5"/>
        <v>22</v>
      </c>
      <c r="N16" s="217"/>
    </row>
    <row r="17" spans="1:14">
      <c r="A17" s="211"/>
      <c r="B17" s="232">
        <v>11</v>
      </c>
      <c r="C17" s="233">
        <v>3.25</v>
      </c>
      <c r="D17" s="234">
        <v>2</v>
      </c>
      <c r="E17" s="235">
        <f t="shared" si="0"/>
        <v>6.5</v>
      </c>
      <c r="F17" s="234">
        <v>1</v>
      </c>
      <c r="G17" s="236">
        <f t="shared" si="1"/>
        <v>3.25</v>
      </c>
      <c r="H17" s="234"/>
      <c r="I17" s="237">
        <f t="shared" si="2"/>
        <v>0</v>
      </c>
      <c r="J17" s="234"/>
      <c r="K17" s="237">
        <f t="shared" si="3"/>
        <v>0</v>
      </c>
      <c r="L17" s="238">
        <f t="shared" si="4"/>
        <v>3</v>
      </c>
      <c r="M17" s="239">
        <f t="shared" si="5"/>
        <v>9.75</v>
      </c>
      <c r="N17" s="217"/>
    </row>
    <row r="18" spans="1:14">
      <c r="A18" s="211"/>
      <c r="B18" s="232">
        <v>12</v>
      </c>
      <c r="C18" s="233">
        <v>3.75</v>
      </c>
      <c r="D18" s="234">
        <v>5</v>
      </c>
      <c r="E18" s="235">
        <f t="shared" si="0"/>
        <v>18.75</v>
      </c>
      <c r="F18" s="234">
        <v>1</v>
      </c>
      <c r="G18" s="236">
        <f t="shared" si="1"/>
        <v>3.75</v>
      </c>
      <c r="H18" s="234"/>
      <c r="I18" s="237">
        <f t="shared" si="2"/>
        <v>0</v>
      </c>
      <c r="J18" s="234"/>
      <c r="K18" s="237">
        <f t="shared" si="3"/>
        <v>0</v>
      </c>
      <c r="L18" s="238">
        <f t="shared" si="4"/>
        <v>6</v>
      </c>
      <c r="M18" s="239">
        <f t="shared" si="5"/>
        <v>22.5</v>
      </c>
      <c r="N18" s="217"/>
    </row>
    <row r="19" spans="1:14">
      <c r="A19" s="211"/>
      <c r="B19" s="232">
        <v>13</v>
      </c>
      <c r="C19" s="233">
        <v>4.25</v>
      </c>
      <c r="D19" s="234">
        <v>3</v>
      </c>
      <c r="E19" s="235">
        <f t="shared" si="0"/>
        <v>12.75</v>
      </c>
      <c r="F19" s="234"/>
      <c r="G19" s="236">
        <f t="shared" si="1"/>
        <v>0</v>
      </c>
      <c r="H19" s="234"/>
      <c r="I19" s="237">
        <f t="shared" si="2"/>
        <v>0</v>
      </c>
      <c r="J19" s="234"/>
      <c r="K19" s="237">
        <f t="shared" si="3"/>
        <v>0</v>
      </c>
      <c r="L19" s="238">
        <f t="shared" si="4"/>
        <v>3</v>
      </c>
      <c r="M19" s="239">
        <f t="shared" si="5"/>
        <v>12.75</v>
      </c>
      <c r="N19" s="217"/>
    </row>
    <row r="20" spans="1:14">
      <c r="A20" s="211"/>
      <c r="B20" s="232">
        <v>14</v>
      </c>
      <c r="C20" s="233">
        <v>4.75</v>
      </c>
      <c r="D20" s="234">
        <v>2</v>
      </c>
      <c r="E20" s="235">
        <f t="shared" si="0"/>
        <v>9.5</v>
      </c>
      <c r="F20" s="234"/>
      <c r="G20" s="236">
        <f t="shared" si="1"/>
        <v>0</v>
      </c>
      <c r="H20" s="234"/>
      <c r="I20" s="237">
        <f t="shared" si="2"/>
        <v>0</v>
      </c>
      <c r="J20" s="234"/>
      <c r="K20" s="237">
        <f t="shared" si="3"/>
        <v>0</v>
      </c>
      <c r="L20" s="238">
        <f t="shared" si="4"/>
        <v>2</v>
      </c>
      <c r="M20" s="239">
        <f t="shared" si="5"/>
        <v>9.5</v>
      </c>
      <c r="N20" s="217"/>
    </row>
    <row r="21" spans="1:14">
      <c r="A21" s="211"/>
      <c r="B21" s="232">
        <v>15</v>
      </c>
      <c r="C21" s="233">
        <v>5.25</v>
      </c>
      <c r="D21" s="234">
        <v>2</v>
      </c>
      <c r="E21" s="235">
        <f t="shared" si="0"/>
        <v>10.5</v>
      </c>
      <c r="F21" s="234">
        <v>1</v>
      </c>
      <c r="G21" s="236">
        <f t="shared" si="1"/>
        <v>5.25</v>
      </c>
      <c r="H21" s="234"/>
      <c r="I21" s="237">
        <f t="shared" si="2"/>
        <v>0</v>
      </c>
      <c r="J21" s="234"/>
      <c r="K21" s="237">
        <f t="shared" si="3"/>
        <v>0</v>
      </c>
      <c r="L21" s="238">
        <f t="shared" si="4"/>
        <v>3</v>
      </c>
      <c r="M21" s="239">
        <f t="shared" si="5"/>
        <v>15.75</v>
      </c>
      <c r="N21" s="217"/>
    </row>
    <row r="22" spans="1:14">
      <c r="A22" s="211"/>
      <c r="B22" s="232">
        <v>16</v>
      </c>
      <c r="C22" s="233">
        <v>5.8</v>
      </c>
      <c r="D22" s="234"/>
      <c r="E22" s="235">
        <f t="shared" si="0"/>
        <v>0</v>
      </c>
      <c r="F22" s="234"/>
      <c r="G22" s="236">
        <f t="shared" si="1"/>
        <v>0</v>
      </c>
      <c r="H22" s="234"/>
      <c r="I22" s="237">
        <f t="shared" si="2"/>
        <v>0</v>
      </c>
      <c r="J22" s="234"/>
      <c r="K22" s="237">
        <f t="shared" si="3"/>
        <v>0</v>
      </c>
      <c r="L22" s="238">
        <f t="shared" si="4"/>
        <v>0</v>
      </c>
      <c r="M22" s="239">
        <f t="shared" si="5"/>
        <v>0</v>
      </c>
      <c r="N22" s="217"/>
    </row>
    <row r="23" spans="1:14">
      <c r="A23" s="211"/>
      <c r="B23" s="232">
        <v>17</v>
      </c>
      <c r="C23" s="233">
        <v>6.4</v>
      </c>
      <c r="D23" s="234">
        <v>1</v>
      </c>
      <c r="E23" s="235">
        <f t="shared" si="0"/>
        <v>6.4</v>
      </c>
      <c r="F23" s="234"/>
      <c r="G23" s="236">
        <f t="shared" si="1"/>
        <v>0</v>
      </c>
      <c r="H23" s="234"/>
      <c r="I23" s="237">
        <f t="shared" si="2"/>
        <v>0</v>
      </c>
      <c r="J23" s="234"/>
      <c r="K23" s="237">
        <f t="shared" si="3"/>
        <v>0</v>
      </c>
      <c r="L23" s="238">
        <f t="shared" si="4"/>
        <v>1</v>
      </c>
      <c r="M23" s="239">
        <f t="shared" si="5"/>
        <v>6.4</v>
      </c>
      <c r="N23" s="217"/>
    </row>
    <row r="24" spans="1:14">
      <c r="A24" s="211"/>
      <c r="B24" s="232">
        <v>18</v>
      </c>
      <c r="C24" s="233">
        <v>7</v>
      </c>
      <c r="D24" s="234"/>
      <c r="E24" s="235">
        <f t="shared" si="0"/>
        <v>0</v>
      </c>
      <c r="F24" s="234"/>
      <c r="G24" s="236">
        <f t="shared" si="1"/>
        <v>0</v>
      </c>
      <c r="H24" s="234"/>
      <c r="I24" s="237">
        <f t="shared" si="2"/>
        <v>0</v>
      </c>
      <c r="J24" s="234"/>
      <c r="K24" s="237">
        <f t="shared" si="3"/>
        <v>0</v>
      </c>
      <c r="L24" s="238">
        <f t="shared" si="4"/>
        <v>0</v>
      </c>
      <c r="M24" s="239">
        <f t="shared" si="5"/>
        <v>0</v>
      </c>
      <c r="N24" s="217"/>
    </row>
    <row r="25" spans="1:14">
      <c r="A25" s="211"/>
      <c r="B25" s="232">
        <v>19</v>
      </c>
      <c r="C25" s="233">
        <v>7.6</v>
      </c>
      <c r="D25" s="234"/>
      <c r="E25" s="235">
        <f t="shared" si="0"/>
        <v>0</v>
      </c>
      <c r="F25" s="234"/>
      <c r="G25" s="236">
        <f t="shared" si="1"/>
        <v>0</v>
      </c>
      <c r="H25" s="234"/>
      <c r="I25" s="237">
        <f t="shared" si="2"/>
        <v>0</v>
      </c>
      <c r="J25" s="234"/>
      <c r="K25" s="237">
        <f t="shared" si="3"/>
        <v>0</v>
      </c>
      <c r="L25" s="238">
        <f t="shared" si="4"/>
        <v>0</v>
      </c>
      <c r="M25" s="239">
        <f t="shared" si="5"/>
        <v>0</v>
      </c>
      <c r="N25" s="217"/>
    </row>
    <row r="26" spans="1:14">
      <c r="A26" s="211"/>
      <c r="B26" s="232">
        <v>20</v>
      </c>
      <c r="C26" s="233">
        <v>8.3000000000000007</v>
      </c>
      <c r="D26" s="234"/>
      <c r="E26" s="235">
        <f t="shared" si="0"/>
        <v>0</v>
      </c>
      <c r="F26" s="234"/>
      <c r="G26" s="236">
        <f t="shared" si="1"/>
        <v>0</v>
      </c>
      <c r="H26" s="234"/>
      <c r="I26" s="237">
        <f t="shared" si="2"/>
        <v>0</v>
      </c>
      <c r="J26" s="234"/>
      <c r="K26" s="237">
        <f t="shared" si="3"/>
        <v>0</v>
      </c>
      <c r="L26" s="238">
        <f t="shared" si="4"/>
        <v>0</v>
      </c>
      <c r="M26" s="239">
        <f t="shared" si="5"/>
        <v>0</v>
      </c>
      <c r="N26" s="217"/>
    </row>
    <row r="27" spans="1:14">
      <c r="A27" s="211"/>
      <c r="B27" s="240"/>
      <c r="C27" s="241"/>
      <c r="D27" s="234"/>
      <c r="E27" s="235"/>
      <c r="F27" s="234"/>
      <c r="G27" s="236"/>
      <c r="H27" s="234"/>
      <c r="I27" s="237"/>
      <c r="J27" s="234"/>
      <c r="K27" s="237"/>
      <c r="L27" s="242"/>
      <c r="M27" s="243"/>
      <c r="N27" s="217"/>
    </row>
    <row r="28" spans="1:14">
      <c r="A28" s="211"/>
      <c r="B28" s="240" t="s">
        <v>185</v>
      </c>
      <c r="C28" s="244"/>
      <c r="D28" s="245">
        <f>SUM(D7:D26)</f>
        <v>47</v>
      </c>
      <c r="E28" s="246">
        <f>SUM(E6:E26)</f>
        <v>112.7</v>
      </c>
      <c r="F28" s="247">
        <f>SUM(F7:F26)</f>
        <v>8</v>
      </c>
      <c r="G28" s="248">
        <f>SUM(G6:G26)</f>
        <v>18.2</v>
      </c>
      <c r="H28" s="247">
        <f>SUM(H7:H26)</f>
        <v>2</v>
      </c>
      <c r="I28" s="249">
        <f>SUM(I6:I26)</f>
        <v>3.95</v>
      </c>
      <c r="J28" s="247">
        <f>SUM(J7:J26)</f>
        <v>0</v>
      </c>
      <c r="K28" s="249">
        <f>SUM(K6:K26)</f>
        <v>0</v>
      </c>
      <c r="L28" s="250">
        <f>SUM(D28+F28+H28+J28)</f>
        <v>57</v>
      </c>
      <c r="M28" s="251">
        <f>SUM(E28+G28+I28+K28)</f>
        <v>134.85</v>
      </c>
      <c r="N28" s="217"/>
    </row>
    <row r="29" spans="1:14">
      <c r="A29" s="211"/>
      <c r="B29" s="211"/>
      <c r="C29" s="211"/>
      <c r="D29" s="252"/>
      <c r="E29" s="233"/>
      <c r="F29" s="252"/>
      <c r="G29" s="237"/>
      <c r="H29" s="237"/>
      <c r="I29" s="237"/>
      <c r="J29" s="252"/>
      <c r="K29" s="237"/>
      <c r="L29" s="252"/>
      <c r="M29" s="253"/>
      <c r="N29" s="217"/>
    </row>
    <row r="30" spans="1:14">
      <c r="A30" s="211"/>
      <c r="B30" s="211" t="s">
        <v>186</v>
      </c>
      <c r="C30" s="211"/>
      <c r="D30" s="254">
        <f>D28/$L$28</f>
        <v>0.82456140350877194</v>
      </c>
      <c r="E30" s="233"/>
      <c r="F30" s="254">
        <f>F28/$L$28</f>
        <v>0.14035087719298245</v>
      </c>
      <c r="G30" s="237"/>
      <c r="H30" s="254">
        <f>H28/$L$28</f>
        <v>3.5087719298245612E-2</v>
      </c>
      <c r="I30" s="237"/>
      <c r="J30" s="254">
        <f>J28/$L$28</f>
        <v>0</v>
      </c>
      <c r="K30" s="237"/>
      <c r="L30" s="254">
        <f>L28/$L$28</f>
        <v>1</v>
      </c>
      <c r="M30" s="253"/>
      <c r="N30" s="217"/>
    </row>
    <row r="31" spans="1:14">
      <c r="A31" s="211"/>
      <c r="B31" s="211"/>
      <c r="C31" s="211"/>
      <c r="D31" s="252"/>
      <c r="E31" s="233"/>
      <c r="F31" s="252"/>
      <c r="G31" s="237"/>
      <c r="H31" s="237"/>
      <c r="I31" s="237"/>
      <c r="J31" s="252"/>
      <c r="K31" s="237"/>
      <c r="L31" s="252"/>
      <c r="M31" s="253"/>
      <c r="N31" s="217"/>
    </row>
    <row r="32" spans="1:14">
      <c r="A32" s="211"/>
      <c r="B32" s="211" t="s">
        <v>187</v>
      </c>
      <c r="C32" s="211"/>
      <c r="D32" s="254"/>
      <c r="E32" s="233">
        <f>M28/L28</f>
        <v>2.3657894736842104</v>
      </c>
      <c r="F32" s="254"/>
      <c r="G32" s="237"/>
      <c r="H32" s="237"/>
      <c r="I32" s="237"/>
      <c r="J32" s="254"/>
      <c r="K32" s="237"/>
      <c r="L32" s="254"/>
      <c r="M32" s="253"/>
      <c r="N32" s="217"/>
    </row>
    <row r="33" spans="1:14">
      <c r="A33" s="211"/>
      <c r="B33" s="211"/>
      <c r="C33" s="211"/>
      <c r="D33" s="211"/>
      <c r="E33" s="255"/>
      <c r="F33" s="211"/>
      <c r="G33" s="255"/>
      <c r="H33" s="255"/>
      <c r="I33" s="255"/>
      <c r="J33" s="211"/>
      <c r="K33" s="255"/>
      <c r="L33" s="211"/>
      <c r="M33" s="255"/>
      <c r="N33" s="217"/>
    </row>
    <row r="34" spans="1:14">
      <c r="A34" s="211"/>
      <c r="B34" s="256" t="s">
        <v>188</v>
      </c>
      <c r="C34" s="211"/>
      <c r="D34" s="211"/>
      <c r="E34" s="255"/>
      <c r="F34" s="256" t="s">
        <v>189</v>
      </c>
      <c r="G34" s="255"/>
      <c r="H34" s="255"/>
      <c r="I34" s="255"/>
      <c r="J34" s="211"/>
      <c r="K34" s="255"/>
      <c r="L34" s="211"/>
      <c r="M34" s="255"/>
      <c r="N34" s="217"/>
    </row>
    <row r="35" spans="1:14">
      <c r="A35" s="211"/>
      <c r="B35" s="256" t="s">
        <v>190</v>
      </c>
      <c r="C35" s="211"/>
      <c r="D35" s="211"/>
      <c r="E35" s="211"/>
      <c r="F35" s="256" t="s">
        <v>191</v>
      </c>
      <c r="G35" s="211"/>
      <c r="H35" s="211"/>
      <c r="I35" s="211"/>
      <c r="J35" s="211"/>
      <c r="K35" s="211"/>
      <c r="L35" s="211"/>
      <c r="M35" s="211"/>
      <c r="N35" s="217"/>
    </row>
    <row r="36" spans="1:14" s="259" customFormat="1">
      <c r="A36" s="257"/>
      <c r="B36" s="257"/>
      <c r="C36" s="257"/>
      <c r="D36" s="257"/>
      <c r="E36" s="257"/>
      <c r="F36" s="257"/>
      <c r="G36" s="257"/>
      <c r="H36" s="257"/>
      <c r="I36" s="257"/>
      <c r="J36" s="257"/>
      <c r="K36" s="257"/>
      <c r="L36" s="257"/>
      <c r="M36" s="257"/>
      <c r="N36" s="258"/>
    </row>
    <row r="37" spans="1:14">
      <c r="A37" s="211"/>
      <c r="B37" s="211"/>
      <c r="C37" s="211"/>
      <c r="D37" s="211"/>
      <c r="E37" s="211"/>
      <c r="F37" s="211"/>
      <c r="G37" s="211"/>
      <c r="H37" s="211"/>
      <c r="I37" s="211"/>
      <c r="J37" s="211"/>
      <c r="K37" s="211"/>
      <c r="L37" s="211"/>
      <c r="M37" s="211"/>
      <c r="N37" s="217"/>
    </row>
    <row r="38" spans="1:14">
      <c r="A38" s="211"/>
      <c r="B38" s="211"/>
      <c r="C38" s="211"/>
      <c r="D38" s="211"/>
      <c r="E38" s="211"/>
      <c r="F38" s="211"/>
      <c r="G38" s="211"/>
      <c r="H38" s="211"/>
      <c r="I38" s="211"/>
      <c r="J38" s="211"/>
      <c r="K38" s="211"/>
      <c r="L38" s="211"/>
      <c r="M38" s="211"/>
      <c r="N38" s="217"/>
    </row>
    <row r="39" spans="1:14" ht="13.5" customHeight="1">
      <c r="A39" s="211"/>
      <c r="B39" s="211"/>
      <c r="C39" s="211"/>
      <c r="D39" s="211"/>
      <c r="E39" s="211"/>
      <c r="F39" s="211"/>
      <c r="G39" s="211"/>
      <c r="H39" s="211"/>
      <c r="I39" s="211"/>
      <c r="J39" s="211"/>
      <c r="K39" s="211"/>
      <c r="L39" s="211"/>
      <c r="M39" s="211"/>
      <c r="N39" s="217"/>
    </row>
    <row r="40" spans="1:14">
      <c r="A40" s="211"/>
      <c r="B40" s="211"/>
      <c r="C40" s="211"/>
      <c r="D40" s="211"/>
      <c r="E40" s="211"/>
      <c r="F40" s="211"/>
      <c r="G40" s="211"/>
      <c r="H40" s="211"/>
      <c r="I40" s="211"/>
      <c r="J40" s="211"/>
      <c r="K40" s="211"/>
      <c r="L40" s="211"/>
      <c r="M40" s="211"/>
      <c r="N40" s="217"/>
    </row>
    <row r="41" spans="1:14">
      <c r="A41" s="211"/>
      <c r="B41" s="211"/>
      <c r="C41" s="211"/>
      <c r="D41" s="211"/>
      <c r="E41" s="211"/>
      <c r="F41" s="211"/>
      <c r="G41" s="211"/>
      <c r="H41" s="211"/>
      <c r="I41" s="211"/>
      <c r="J41" s="211"/>
      <c r="K41" s="211"/>
      <c r="L41" s="211"/>
      <c r="M41" s="211"/>
      <c r="N41" s="217"/>
    </row>
    <row r="42" spans="1:14">
      <c r="A42" s="211"/>
      <c r="B42" s="211"/>
      <c r="C42" s="211"/>
      <c r="D42" s="211"/>
      <c r="E42" s="211"/>
      <c r="F42" s="211"/>
      <c r="G42" s="211"/>
      <c r="H42" s="211"/>
      <c r="I42" s="211"/>
      <c r="J42" s="211"/>
      <c r="K42" s="211"/>
      <c r="L42" s="211"/>
      <c r="M42" s="211"/>
      <c r="N42" s="217"/>
    </row>
    <row r="43" spans="1:14">
      <c r="A43" s="211"/>
      <c r="B43" s="211"/>
      <c r="C43" s="211"/>
      <c r="D43" s="211"/>
      <c r="E43" s="211"/>
      <c r="F43" s="211"/>
      <c r="G43" s="211"/>
      <c r="H43" s="211"/>
      <c r="I43" s="211"/>
      <c r="J43" s="211"/>
      <c r="K43" s="211"/>
      <c r="L43" s="211"/>
      <c r="M43" s="211"/>
      <c r="N43" s="217"/>
    </row>
    <row r="44" spans="1:14">
      <c r="A44" s="211"/>
      <c r="B44" s="211"/>
      <c r="C44" s="211"/>
      <c r="D44" s="211"/>
      <c r="E44" s="211"/>
      <c r="F44" s="211"/>
      <c r="G44" s="211"/>
      <c r="H44" s="211"/>
      <c r="I44" s="211"/>
      <c r="J44" s="211"/>
      <c r="K44" s="211"/>
      <c r="L44" s="211"/>
      <c r="M44" s="211"/>
      <c r="N44" s="217"/>
    </row>
    <row r="45" spans="1:14">
      <c r="A45" s="211"/>
      <c r="B45" s="211"/>
      <c r="C45" s="211"/>
      <c r="D45" s="211"/>
      <c r="E45" s="211"/>
      <c r="F45" s="211"/>
      <c r="G45" s="211"/>
      <c r="H45" s="211"/>
      <c r="I45" s="211"/>
      <c r="J45" s="211"/>
      <c r="K45" s="211"/>
      <c r="L45" s="211"/>
      <c r="M45" s="211"/>
      <c r="N45" s="217"/>
    </row>
    <row r="46" spans="1:14">
      <c r="A46" s="211"/>
      <c r="B46" s="211"/>
      <c r="C46" s="211"/>
      <c r="D46" s="211"/>
      <c r="E46" s="211"/>
      <c r="F46" s="211"/>
      <c r="G46" s="211"/>
      <c r="H46" s="211"/>
      <c r="I46" s="211"/>
      <c r="J46" s="211"/>
      <c r="K46" s="211"/>
      <c r="L46" s="211"/>
      <c r="M46" s="211"/>
      <c r="N46" s="217"/>
    </row>
    <row r="47" spans="1:14">
      <c r="A47" s="211"/>
      <c r="B47" s="211"/>
      <c r="C47" s="211"/>
      <c r="D47" s="211"/>
      <c r="E47" s="211"/>
      <c r="F47" s="211"/>
      <c r="G47" s="211"/>
      <c r="H47" s="211"/>
      <c r="I47" s="211"/>
      <c r="J47" s="211"/>
      <c r="K47" s="211"/>
      <c r="L47" s="211"/>
      <c r="M47" s="211"/>
      <c r="N47" s="217"/>
    </row>
    <row r="48" spans="1:14">
      <c r="A48" s="211"/>
      <c r="B48" s="211"/>
      <c r="C48" s="211"/>
      <c r="D48" s="211"/>
      <c r="E48" s="211"/>
      <c r="F48" s="211"/>
      <c r="G48" s="211"/>
      <c r="H48" s="211"/>
      <c r="I48" s="211"/>
      <c r="J48" s="211"/>
      <c r="K48" s="211"/>
      <c r="L48" s="211"/>
      <c r="M48" s="211"/>
      <c r="N48" s="217"/>
    </row>
    <row r="49" spans="1:14">
      <c r="A49" s="211"/>
      <c r="B49" s="211"/>
      <c r="C49" s="211"/>
      <c r="D49" s="211"/>
      <c r="E49" s="211"/>
      <c r="F49" s="211"/>
      <c r="G49" s="211"/>
      <c r="H49" s="211"/>
      <c r="I49" s="211"/>
      <c r="J49" s="211"/>
      <c r="K49" s="211"/>
      <c r="L49" s="211"/>
      <c r="M49" s="211"/>
      <c r="N49" s="217"/>
    </row>
    <row r="50" spans="1:14">
      <c r="A50" s="211"/>
      <c r="B50" s="211"/>
      <c r="C50" s="211"/>
      <c r="D50" s="211"/>
      <c r="E50" s="211"/>
      <c r="F50" s="211"/>
      <c r="G50" s="211"/>
      <c r="H50" s="211"/>
      <c r="I50" s="211"/>
      <c r="J50" s="211"/>
      <c r="K50" s="211"/>
      <c r="L50" s="211"/>
      <c r="M50" s="211"/>
      <c r="N50" s="217"/>
    </row>
    <row r="51" spans="1:14">
      <c r="A51" s="211"/>
      <c r="B51" s="211"/>
      <c r="C51" s="211"/>
      <c r="D51" s="211"/>
      <c r="E51" s="211"/>
      <c r="F51" s="211"/>
      <c r="G51" s="211"/>
      <c r="H51" s="211"/>
      <c r="I51" s="211"/>
      <c r="J51" s="211"/>
      <c r="K51" s="211"/>
      <c r="L51" s="211"/>
      <c r="M51" s="211"/>
      <c r="N51" s="217"/>
    </row>
    <row r="52" spans="1:14">
      <c r="A52" s="211"/>
      <c r="B52" s="211"/>
      <c r="C52" s="211"/>
      <c r="D52" s="211"/>
      <c r="E52" s="211"/>
      <c r="F52" s="211"/>
      <c r="G52" s="211"/>
      <c r="H52" s="211"/>
      <c r="I52" s="211"/>
      <c r="J52" s="211"/>
      <c r="K52" s="211"/>
      <c r="L52" s="211"/>
      <c r="M52" s="211"/>
      <c r="N52" s="217"/>
    </row>
    <row r="53" spans="1:14">
      <c r="A53" s="211"/>
      <c r="B53" s="211"/>
      <c r="C53" s="211"/>
      <c r="D53" s="211"/>
      <c r="E53" s="211"/>
      <c r="F53" s="211"/>
      <c r="G53" s="211"/>
      <c r="H53" s="211"/>
      <c r="I53" s="211"/>
      <c r="J53" s="211"/>
      <c r="K53" s="211"/>
      <c r="L53" s="211"/>
      <c r="M53" s="211"/>
      <c r="N53" s="217"/>
    </row>
    <row r="54" spans="1:14">
      <c r="A54" s="217"/>
      <c r="B54" s="217"/>
      <c r="C54" s="217"/>
      <c r="D54" s="217"/>
      <c r="E54" s="217"/>
      <c r="F54" s="217"/>
      <c r="G54" s="217"/>
      <c r="H54" s="217"/>
      <c r="I54" s="217"/>
      <c r="J54" s="217"/>
      <c r="K54" s="217"/>
      <c r="L54" s="217"/>
      <c r="M54" s="217"/>
    </row>
    <row r="55" spans="1:14">
      <c r="A55" s="217"/>
    </row>
    <row r="56" spans="1:14">
      <c r="A56" s="217"/>
    </row>
    <row r="57" spans="1:14">
      <c r="A57" s="217"/>
    </row>
    <row r="58" spans="1:14">
      <c r="A58" s="217"/>
    </row>
    <row r="59" spans="1:14">
      <c r="A59" s="217"/>
    </row>
    <row r="60" spans="1:14">
      <c r="A60" s="217"/>
    </row>
    <row r="61" spans="1:14">
      <c r="A61" s="217"/>
    </row>
    <row r="62" spans="1:14">
      <c r="A62" s="217"/>
    </row>
    <row r="63" spans="1:14">
      <c r="A63" s="217"/>
    </row>
    <row r="64" spans="1:14">
      <c r="A64" s="217"/>
    </row>
    <row r="65" spans="1:1">
      <c r="A65" s="217"/>
    </row>
    <row r="66" spans="1:1">
      <c r="A66" s="217"/>
    </row>
    <row r="67" spans="1:1">
      <c r="A67" s="217"/>
    </row>
    <row r="68" spans="1:1">
      <c r="A68" s="217"/>
    </row>
    <row r="69" spans="1:1">
      <c r="A69" s="217"/>
    </row>
    <row r="70" spans="1:1">
      <c r="A70" s="217"/>
    </row>
    <row r="71" spans="1:1">
      <c r="A71" s="217"/>
    </row>
    <row r="72" spans="1:1">
      <c r="A72" s="217"/>
    </row>
    <row r="73" spans="1:1">
      <c r="A73" s="217"/>
    </row>
    <row r="74" spans="1:1">
      <c r="A74" s="217"/>
    </row>
    <row r="75" spans="1:1">
      <c r="A75" s="217"/>
    </row>
    <row r="76" spans="1:1">
      <c r="A76" s="217"/>
    </row>
    <row r="77" spans="1:1">
      <c r="A77" s="217"/>
    </row>
    <row r="78" spans="1:1">
      <c r="A78" s="217"/>
    </row>
    <row r="79" spans="1:1">
      <c r="A79" s="217"/>
    </row>
    <row r="80" spans="1:1">
      <c r="A80" s="217"/>
    </row>
    <row r="81" spans="1:1">
      <c r="A81" s="217"/>
    </row>
    <row r="82" spans="1:1">
      <c r="A82" s="217"/>
    </row>
    <row r="83" spans="1:1">
      <c r="A83" s="217"/>
    </row>
    <row r="84" spans="1:1">
      <c r="A84" s="217"/>
    </row>
    <row r="85" spans="1:1">
      <c r="A85" s="217"/>
    </row>
    <row r="86" spans="1:1">
      <c r="A86" s="217"/>
    </row>
    <row r="87" spans="1:1">
      <c r="A87" s="217"/>
    </row>
    <row r="88" spans="1:1">
      <c r="A88" s="217"/>
    </row>
    <row r="89" spans="1:1">
      <c r="A89" s="217"/>
    </row>
    <row r="90" spans="1:1">
      <c r="A90" s="217"/>
    </row>
    <row r="91" spans="1:1">
      <c r="A91" s="217"/>
    </row>
    <row r="92" spans="1:1">
      <c r="A92" s="217"/>
    </row>
    <row r="93" spans="1:1">
      <c r="A93" s="217"/>
    </row>
    <row r="94" spans="1:1">
      <c r="A94" s="217"/>
    </row>
    <row r="95" spans="1:1">
      <c r="A95" s="217"/>
    </row>
    <row r="96" spans="1:1">
      <c r="A96" s="217"/>
    </row>
    <row r="97" spans="1:1">
      <c r="A97" s="217"/>
    </row>
    <row r="98" spans="1:1">
      <c r="A98" s="217"/>
    </row>
    <row r="99" spans="1:1">
      <c r="A99" s="217"/>
    </row>
    <row r="100" spans="1:1">
      <c r="A100" s="217"/>
    </row>
    <row r="101" spans="1:1">
      <c r="A101" s="217"/>
    </row>
    <row r="102" spans="1:1">
      <c r="A102" s="217"/>
    </row>
    <row r="103" spans="1:1">
      <c r="A103" s="217"/>
    </row>
    <row r="104" spans="1:1">
      <c r="A104" s="217"/>
    </row>
    <row r="105" spans="1:1">
      <c r="A105" s="217"/>
    </row>
    <row r="106" spans="1:1">
      <c r="A106" s="217"/>
    </row>
    <row r="107" spans="1:1">
      <c r="A107" s="217"/>
    </row>
    <row r="108" spans="1:1">
      <c r="A108" s="217"/>
    </row>
    <row r="109" spans="1:1">
      <c r="A109" s="217"/>
    </row>
    <row r="110" spans="1:1">
      <c r="A110" s="217"/>
    </row>
    <row r="111" spans="1:1">
      <c r="A111" s="217"/>
    </row>
    <row r="112" spans="1:1">
      <c r="A112" s="217"/>
    </row>
    <row r="113" spans="1:1">
      <c r="A113" s="217"/>
    </row>
    <row r="114" spans="1:1">
      <c r="A114" s="217"/>
    </row>
    <row r="115" spans="1:1">
      <c r="A115" s="217"/>
    </row>
    <row r="116" spans="1:1">
      <c r="A116" s="217"/>
    </row>
    <row r="117" spans="1:1">
      <c r="A117" s="217"/>
    </row>
    <row r="118" spans="1:1">
      <c r="A118" s="217"/>
    </row>
    <row r="119" spans="1:1">
      <c r="A119" s="217"/>
    </row>
    <row r="120" spans="1:1">
      <c r="A120" s="217"/>
    </row>
    <row r="121" spans="1:1">
      <c r="A121" s="217"/>
    </row>
    <row r="122" spans="1:1">
      <c r="A122" s="217"/>
    </row>
    <row r="123" spans="1:1">
      <c r="A123" s="217"/>
    </row>
    <row r="124" spans="1:1">
      <c r="A124" s="217"/>
    </row>
    <row r="125" spans="1:1">
      <c r="A125" s="217"/>
    </row>
    <row r="126" spans="1:1">
      <c r="A126" s="217"/>
    </row>
    <row r="127" spans="1:1">
      <c r="A127" s="217"/>
    </row>
    <row r="128" spans="1:1">
      <c r="A128" s="217"/>
    </row>
    <row r="129" spans="1:1">
      <c r="A129" s="217"/>
    </row>
    <row r="130" spans="1:1">
      <c r="A130" s="217"/>
    </row>
    <row r="131" spans="1:1">
      <c r="A131" s="217"/>
    </row>
    <row r="132" spans="1:1">
      <c r="A132" s="217"/>
    </row>
    <row r="133" spans="1:1">
      <c r="A133" s="217"/>
    </row>
    <row r="134" spans="1:1">
      <c r="A134" s="217"/>
    </row>
    <row r="135" spans="1:1">
      <c r="A135" s="217"/>
    </row>
    <row r="136" spans="1:1">
      <c r="A136" s="217"/>
    </row>
    <row r="137" spans="1:1">
      <c r="A137" s="217"/>
    </row>
    <row r="138" spans="1:1">
      <c r="A138" s="217"/>
    </row>
    <row r="139" spans="1:1">
      <c r="A139" s="217"/>
    </row>
    <row r="140" spans="1:1">
      <c r="A140" s="217"/>
    </row>
    <row r="141" spans="1:1">
      <c r="A141" s="217"/>
    </row>
    <row r="142" spans="1:1">
      <c r="A142" s="217"/>
    </row>
    <row r="143" spans="1:1">
      <c r="A143" s="217"/>
    </row>
    <row r="144" spans="1:1">
      <c r="A144" s="217"/>
    </row>
    <row r="145" spans="1:1">
      <c r="A145" s="217"/>
    </row>
    <row r="146" spans="1:1">
      <c r="A146" s="217"/>
    </row>
    <row r="147" spans="1:1">
      <c r="A147" s="217"/>
    </row>
    <row r="148" spans="1:1">
      <c r="A148" s="217"/>
    </row>
    <row r="149" spans="1:1">
      <c r="A149" s="217"/>
    </row>
    <row r="150" spans="1:1">
      <c r="A150" s="217"/>
    </row>
    <row r="151" spans="1:1">
      <c r="A151" s="217"/>
    </row>
    <row r="152" spans="1:1">
      <c r="A152" s="217"/>
    </row>
    <row r="153" spans="1:1">
      <c r="A153" s="217"/>
    </row>
    <row r="154" spans="1:1">
      <c r="A154" s="217"/>
    </row>
    <row r="155" spans="1:1">
      <c r="A155" s="217"/>
    </row>
    <row r="156" spans="1:1">
      <c r="A156" s="217"/>
    </row>
    <row r="157" spans="1:1">
      <c r="A157" s="217"/>
    </row>
    <row r="158" spans="1:1">
      <c r="A158" s="217"/>
    </row>
    <row r="159" spans="1:1">
      <c r="A159" s="217"/>
    </row>
    <row r="160" spans="1:1">
      <c r="A160" s="217"/>
    </row>
    <row r="161" spans="1:1">
      <c r="A161" s="217"/>
    </row>
    <row r="162" spans="1:1">
      <c r="A162" s="217"/>
    </row>
    <row r="163" spans="1:1">
      <c r="A163" s="217"/>
    </row>
    <row r="164" spans="1:1">
      <c r="A164" s="217"/>
    </row>
    <row r="165" spans="1:1">
      <c r="A165" s="217"/>
    </row>
    <row r="166" spans="1:1">
      <c r="A166" s="217"/>
    </row>
    <row r="167" spans="1:1">
      <c r="A167" s="217"/>
    </row>
    <row r="168" spans="1:1">
      <c r="A168" s="217"/>
    </row>
    <row r="169" spans="1:1">
      <c r="A169" s="217"/>
    </row>
    <row r="170" spans="1:1">
      <c r="A170" s="217"/>
    </row>
    <row r="171" spans="1:1">
      <c r="A171" s="217"/>
    </row>
    <row r="172" spans="1:1">
      <c r="A172" s="217"/>
    </row>
    <row r="173" spans="1:1">
      <c r="A173" s="217"/>
    </row>
    <row r="174" spans="1:1">
      <c r="A174" s="217"/>
    </row>
    <row r="175" spans="1:1">
      <c r="A175" s="217"/>
    </row>
    <row r="176" spans="1:1">
      <c r="A176" s="217"/>
    </row>
    <row r="177" spans="1:1">
      <c r="A177" s="217"/>
    </row>
    <row r="178" spans="1:1">
      <c r="A178" s="217"/>
    </row>
    <row r="179" spans="1:1">
      <c r="A179" s="217"/>
    </row>
    <row r="180" spans="1:1">
      <c r="A180" s="217"/>
    </row>
    <row r="181" spans="1:1">
      <c r="A181" s="217"/>
    </row>
    <row r="182" spans="1:1">
      <c r="A182" s="217"/>
    </row>
    <row r="183" spans="1:1">
      <c r="A183" s="217"/>
    </row>
    <row r="184" spans="1:1">
      <c r="A184" s="217"/>
    </row>
    <row r="185" spans="1:1">
      <c r="A185" s="217"/>
    </row>
    <row r="186" spans="1:1">
      <c r="A186" s="217"/>
    </row>
    <row r="187" spans="1:1">
      <c r="A187" s="217"/>
    </row>
    <row r="188" spans="1:1">
      <c r="A188" s="217"/>
    </row>
    <row r="189" spans="1:1">
      <c r="A189" s="217"/>
    </row>
    <row r="190" spans="1:1">
      <c r="A190" s="217"/>
    </row>
    <row r="191" spans="1:1">
      <c r="A191" s="217"/>
    </row>
    <row r="192" spans="1:1">
      <c r="A192" s="217"/>
    </row>
    <row r="193" spans="1:1">
      <c r="A193" s="217"/>
    </row>
    <row r="194" spans="1:1">
      <c r="A194" s="217"/>
    </row>
    <row r="195" spans="1:1">
      <c r="A195" s="217"/>
    </row>
    <row r="196" spans="1:1">
      <c r="A196" s="217"/>
    </row>
    <row r="197" spans="1:1">
      <c r="A197" s="217"/>
    </row>
    <row r="198" spans="1:1">
      <c r="A198" s="217"/>
    </row>
    <row r="199" spans="1:1">
      <c r="A199" s="217"/>
    </row>
    <row r="200" spans="1:1">
      <c r="A200" s="217"/>
    </row>
    <row r="201" spans="1:1">
      <c r="A201" s="217"/>
    </row>
    <row r="202" spans="1:1">
      <c r="A202" s="217"/>
    </row>
    <row r="203" spans="1:1">
      <c r="A203" s="217"/>
    </row>
    <row r="204" spans="1:1">
      <c r="A204" s="217"/>
    </row>
    <row r="205" spans="1:1">
      <c r="A205" s="217"/>
    </row>
    <row r="206" spans="1:1">
      <c r="A206" s="217"/>
    </row>
    <row r="207" spans="1:1">
      <c r="A207" s="217"/>
    </row>
    <row r="208" spans="1:1">
      <c r="A208" s="217"/>
    </row>
    <row r="209" spans="1:1">
      <c r="A209" s="217"/>
    </row>
    <row r="210" spans="1:1">
      <c r="A210" s="217"/>
    </row>
    <row r="211" spans="1:1">
      <c r="A211" s="217"/>
    </row>
    <row r="212" spans="1:1">
      <c r="A212" s="217"/>
    </row>
    <row r="213" spans="1:1">
      <c r="A213" s="217"/>
    </row>
    <row r="214" spans="1:1">
      <c r="A214" s="217"/>
    </row>
    <row r="215" spans="1:1">
      <c r="A215" s="217"/>
    </row>
    <row r="216" spans="1:1">
      <c r="A216" s="217"/>
    </row>
    <row r="217" spans="1:1">
      <c r="A217" s="217"/>
    </row>
    <row r="218" spans="1:1">
      <c r="A218" s="217"/>
    </row>
    <row r="219" spans="1:1">
      <c r="A219" s="217"/>
    </row>
    <row r="220" spans="1:1">
      <c r="A220" s="217"/>
    </row>
    <row r="221" spans="1:1">
      <c r="A221" s="217"/>
    </row>
    <row r="222" spans="1:1">
      <c r="A222" s="217"/>
    </row>
    <row r="223" spans="1:1">
      <c r="A223" s="217"/>
    </row>
    <row r="224" spans="1:1">
      <c r="A224" s="217"/>
    </row>
    <row r="225" spans="1:1">
      <c r="A225" s="217"/>
    </row>
    <row r="226" spans="1:1">
      <c r="A226" s="217"/>
    </row>
    <row r="227" spans="1:1">
      <c r="A227" s="217"/>
    </row>
    <row r="228" spans="1:1">
      <c r="A228" s="217"/>
    </row>
    <row r="229" spans="1:1">
      <c r="A229" s="217"/>
    </row>
    <row r="230" spans="1:1">
      <c r="A230" s="217"/>
    </row>
  </sheetData>
  <mergeCells count="1">
    <mergeCell ref="D4:F4"/>
  </mergeCells>
  <phoneticPr fontId="6" type="noConversion"/>
  <pageMargins left="0.78740157499999996" right="0.78740157499999996" top="0.984251969" bottom="0.984251969" header="0.4921259845" footer="0.4921259845"/>
  <pageSetup paperSize="9" orientation="portrait" horizontalDpi="4294967293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0"/>
  <sheetViews>
    <sheetView workbookViewId="0"/>
  </sheetViews>
  <sheetFormatPr baseColWidth="10" defaultColWidth="10" defaultRowHeight="12.75"/>
  <cols>
    <col min="1" max="1" width="4.625" style="212" customWidth="1"/>
    <col min="2" max="2" width="3.625" style="212" customWidth="1"/>
    <col min="3" max="3" width="5.625" style="212" customWidth="1"/>
    <col min="4" max="4" width="5.375" style="212" customWidth="1"/>
    <col min="5" max="5" width="5.75" style="212" bestFit="1" customWidth="1"/>
    <col min="6" max="6" width="5.625" style="212" customWidth="1"/>
    <col min="7" max="7" width="5.25" style="212" customWidth="1"/>
    <col min="8" max="8" width="5.75" style="212" customWidth="1"/>
    <col min="9" max="9" width="5.25" style="212" customWidth="1"/>
    <col min="10" max="10" width="6.125" style="212" bestFit="1" customWidth="1"/>
    <col min="11" max="11" width="5.25" style="212" customWidth="1"/>
    <col min="12" max="12" width="6.625" style="212" customWidth="1"/>
    <col min="13" max="13" width="7.625" style="212" customWidth="1"/>
    <col min="14" max="16384" width="10" style="212"/>
  </cols>
  <sheetData>
    <row r="1" spans="1:14">
      <c r="A1" s="211"/>
      <c r="B1" s="211"/>
      <c r="C1" s="211"/>
      <c r="D1" s="211"/>
      <c r="E1" s="211"/>
      <c r="F1" s="211"/>
      <c r="G1" s="211"/>
      <c r="H1" s="211"/>
      <c r="I1" s="211"/>
      <c r="J1" s="211"/>
      <c r="K1" s="211"/>
      <c r="L1" s="211"/>
      <c r="M1" s="211"/>
    </row>
    <row r="2" spans="1:14">
      <c r="A2" s="211"/>
      <c r="B2" s="213" t="s">
        <v>175</v>
      </c>
      <c r="C2" s="214"/>
      <c r="D2" s="214"/>
      <c r="E2" s="214"/>
      <c r="F2" s="214"/>
      <c r="G2" s="214"/>
      <c r="H2" s="214"/>
      <c r="I2" s="214"/>
      <c r="J2" s="215" t="s">
        <v>195</v>
      </c>
      <c r="K2" s="214"/>
      <c r="L2" s="214"/>
      <c r="M2" s="216"/>
      <c r="N2" s="217"/>
    </row>
    <row r="3" spans="1:14">
      <c r="A3" s="211"/>
      <c r="B3" s="218" t="s">
        <v>177</v>
      </c>
      <c r="C3" s="214"/>
      <c r="D3" s="214"/>
      <c r="E3" s="214"/>
      <c r="F3" s="214"/>
      <c r="G3" s="214"/>
      <c r="H3" s="214"/>
      <c r="I3" s="214"/>
      <c r="J3" s="219" t="s">
        <v>178</v>
      </c>
      <c r="K3" s="214"/>
      <c r="L3" s="214"/>
      <c r="M3" s="216"/>
      <c r="N3" s="217"/>
    </row>
    <row r="4" spans="1:14">
      <c r="A4" s="211"/>
      <c r="B4" s="220" t="s">
        <v>93</v>
      </c>
      <c r="C4" s="214"/>
      <c r="D4" s="655">
        <v>40022</v>
      </c>
      <c r="E4" s="656"/>
      <c r="F4" s="656"/>
      <c r="G4" s="214"/>
      <c r="H4" s="214"/>
      <c r="I4" s="214"/>
      <c r="J4" s="221"/>
      <c r="K4" s="221"/>
      <c r="L4" s="214"/>
      <c r="M4" s="216"/>
      <c r="N4" s="217"/>
    </row>
    <row r="5" spans="1:14" s="225" customFormat="1" ht="15">
      <c r="A5" s="222"/>
      <c r="B5" s="221"/>
      <c r="C5" s="221"/>
      <c r="D5" s="221"/>
      <c r="E5" s="221"/>
      <c r="F5" s="221"/>
      <c r="G5" s="221"/>
      <c r="H5" s="221"/>
      <c r="I5" s="221"/>
      <c r="J5" s="221"/>
      <c r="K5" s="221"/>
      <c r="L5" s="221"/>
      <c r="M5" s="223"/>
      <c r="N5" s="224"/>
    </row>
    <row r="6" spans="1:14" ht="36.75">
      <c r="A6" s="211"/>
      <c r="B6" s="226" t="s">
        <v>179</v>
      </c>
      <c r="C6" s="227" t="s">
        <v>180</v>
      </c>
      <c r="D6" s="228" t="s">
        <v>192</v>
      </c>
      <c r="E6" s="229" t="s">
        <v>181</v>
      </c>
      <c r="F6" s="228" t="s">
        <v>193</v>
      </c>
      <c r="G6" s="229" t="s">
        <v>181</v>
      </c>
      <c r="H6" s="228" t="s">
        <v>194</v>
      </c>
      <c r="I6" s="229" t="s">
        <v>181</v>
      </c>
      <c r="J6" s="230" t="s">
        <v>182</v>
      </c>
      <c r="K6" s="229" t="s">
        <v>181</v>
      </c>
      <c r="L6" s="231" t="s">
        <v>183</v>
      </c>
      <c r="M6" s="231" t="s">
        <v>184</v>
      </c>
      <c r="N6" s="217"/>
    </row>
    <row r="7" spans="1:14">
      <c r="A7" s="211"/>
      <c r="B7" s="232">
        <v>1</v>
      </c>
      <c r="C7" s="233">
        <v>0.2</v>
      </c>
      <c r="D7" s="234"/>
      <c r="E7" s="235">
        <f t="shared" ref="E7:E26" si="0">SUM(C7*D7)</f>
        <v>0</v>
      </c>
      <c r="F7" s="234"/>
      <c r="G7" s="236">
        <f t="shared" ref="G7:G26" si="1">SUM(C7*F7)</f>
        <v>0</v>
      </c>
      <c r="H7" s="234"/>
      <c r="I7" s="237">
        <f t="shared" ref="I7:I26" si="2">SUM(C7*H7)</f>
        <v>0</v>
      </c>
      <c r="J7" s="234"/>
      <c r="K7" s="237">
        <f t="shared" ref="K7:K26" si="3">SUM(C7*J7)</f>
        <v>0</v>
      </c>
      <c r="L7" s="238">
        <f t="shared" ref="L7:L26" si="4">SUM(D7+F7+H7+J7)</f>
        <v>0</v>
      </c>
      <c r="M7" s="239">
        <f t="shared" ref="M7:M26" si="5">SUM(E7+G7+I7+K7)</f>
        <v>0</v>
      </c>
      <c r="N7" s="217"/>
    </row>
    <row r="8" spans="1:14">
      <c r="A8" s="211"/>
      <c r="B8" s="232">
        <v>2</v>
      </c>
      <c r="C8" s="233">
        <v>0.3</v>
      </c>
      <c r="D8" s="234"/>
      <c r="E8" s="235">
        <f t="shared" si="0"/>
        <v>0</v>
      </c>
      <c r="F8" s="234"/>
      <c r="G8" s="236">
        <f t="shared" si="1"/>
        <v>0</v>
      </c>
      <c r="H8" s="234"/>
      <c r="I8" s="237">
        <f t="shared" si="2"/>
        <v>0</v>
      </c>
      <c r="J8" s="234"/>
      <c r="K8" s="237">
        <f t="shared" si="3"/>
        <v>0</v>
      </c>
      <c r="L8" s="238">
        <f t="shared" si="4"/>
        <v>0</v>
      </c>
      <c r="M8" s="239">
        <f t="shared" si="5"/>
        <v>0</v>
      </c>
      <c r="N8" s="217"/>
    </row>
    <row r="9" spans="1:14">
      <c r="A9" s="211"/>
      <c r="B9" s="232">
        <v>3</v>
      </c>
      <c r="C9" s="233">
        <v>0.5</v>
      </c>
      <c r="D9" s="234"/>
      <c r="E9" s="235">
        <f t="shared" si="0"/>
        <v>0</v>
      </c>
      <c r="F9" s="234"/>
      <c r="G9" s="236">
        <f t="shared" si="1"/>
        <v>0</v>
      </c>
      <c r="H9" s="234"/>
      <c r="I9" s="237">
        <f t="shared" si="2"/>
        <v>0</v>
      </c>
      <c r="J9" s="234"/>
      <c r="K9" s="237">
        <f t="shared" si="3"/>
        <v>0</v>
      </c>
      <c r="L9" s="238">
        <f t="shared" si="4"/>
        <v>0</v>
      </c>
      <c r="M9" s="239">
        <f t="shared" si="5"/>
        <v>0</v>
      </c>
      <c r="N9" s="217"/>
    </row>
    <row r="10" spans="1:14">
      <c r="A10" s="211"/>
      <c r="B10" s="232">
        <v>4</v>
      </c>
      <c r="C10" s="233">
        <v>0.7</v>
      </c>
      <c r="D10" s="234"/>
      <c r="E10" s="235">
        <f t="shared" si="0"/>
        <v>0</v>
      </c>
      <c r="F10" s="234"/>
      <c r="G10" s="236">
        <f t="shared" si="1"/>
        <v>0</v>
      </c>
      <c r="H10" s="234"/>
      <c r="I10" s="237">
        <f t="shared" si="2"/>
        <v>0</v>
      </c>
      <c r="J10" s="234"/>
      <c r="K10" s="237">
        <f t="shared" si="3"/>
        <v>0</v>
      </c>
      <c r="L10" s="238">
        <f t="shared" si="4"/>
        <v>0</v>
      </c>
      <c r="M10" s="239">
        <f t="shared" si="5"/>
        <v>0</v>
      </c>
      <c r="N10" s="217"/>
    </row>
    <row r="11" spans="1:14">
      <c r="A11" s="211"/>
      <c r="B11" s="232">
        <v>5</v>
      </c>
      <c r="C11" s="233">
        <v>0.9</v>
      </c>
      <c r="D11" s="234"/>
      <c r="E11" s="235">
        <f t="shared" si="0"/>
        <v>0</v>
      </c>
      <c r="F11" s="234"/>
      <c r="G11" s="236">
        <f t="shared" si="1"/>
        <v>0</v>
      </c>
      <c r="H11" s="234"/>
      <c r="I11" s="237">
        <f t="shared" si="2"/>
        <v>0</v>
      </c>
      <c r="J11" s="234"/>
      <c r="K11" s="237">
        <f t="shared" si="3"/>
        <v>0</v>
      </c>
      <c r="L11" s="238">
        <f t="shared" si="4"/>
        <v>0</v>
      </c>
      <c r="M11" s="239">
        <f t="shared" si="5"/>
        <v>0</v>
      </c>
      <c r="N11" s="217"/>
    </row>
    <row r="12" spans="1:14">
      <c r="A12" s="211"/>
      <c r="B12" s="232">
        <v>6</v>
      </c>
      <c r="C12" s="233">
        <v>1.2</v>
      </c>
      <c r="D12" s="234"/>
      <c r="E12" s="235">
        <f t="shared" si="0"/>
        <v>0</v>
      </c>
      <c r="F12" s="234"/>
      <c r="G12" s="236">
        <f t="shared" si="1"/>
        <v>0</v>
      </c>
      <c r="H12" s="234"/>
      <c r="I12" s="237">
        <f t="shared" si="2"/>
        <v>0</v>
      </c>
      <c r="J12" s="234"/>
      <c r="K12" s="237">
        <f t="shared" si="3"/>
        <v>0</v>
      </c>
      <c r="L12" s="238">
        <f t="shared" si="4"/>
        <v>0</v>
      </c>
      <c r="M12" s="239">
        <f t="shared" si="5"/>
        <v>0</v>
      </c>
      <c r="N12" s="217"/>
    </row>
    <row r="13" spans="1:14">
      <c r="A13" s="211"/>
      <c r="B13" s="232">
        <v>7</v>
      </c>
      <c r="C13" s="233">
        <v>1.5</v>
      </c>
      <c r="D13" s="234">
        <v>1</v>
      </c>
      <c r="E13" s="235">
        <f t="shared" si="0"/>
        <v>1.5</v>
      </c>
      <c r="F13" s="234"/>
      <c r="G13" s="236">
        <f t="shared" si="1"/>
        <v>0</v>
      </c>
      <c r="H13" s="234"/>
      <c r="I13" s="237">
        <f t="shared" si="2"/>
        <v>0</v>
      </c>
      <c r="J13" s="234"/>
      <c r="K13" s="237">
        <f t="shared" si="3"/>
        <v>0</v>
      </c>
      <c r="L13" s="238">
        <f t="shared" si="4"/>
        <v>1</v>
      </c>
      <c r="M13" s="239">
        <f t="shared" si="5"/>
        <v>1.5</v>
      </c>
      <c r="N13" s="217"/>
    </row>
    <row r="14" spans="1:14">
      <c r="A14" s="211"/>
      <c r="B14" s="232">
        <v>8</v>
      </c>
      <c r="C14" s="233">
        <v>1.9</v>
      </c>
      <c r="D14" s="234">
        <v>1</v>
      </c>
      <c r="E14" s="235">
        <f t="shared" si="0"/>
        <v>1.9</v>
      </c>
      <c r="F14" s="234"/>
      <c r="G14" s="236">
        <f t="shared" si="1"/>
        <v>0</v>
      </c>
      <c r="H14" s="234"/>
      <c r="I14" s="237">
        <f t="shared" si="2"/>
        <v>0</v>
      </c>
      <c r="J14" s="234"/>
      <c r="K14" s="237">
        <f t="shared" si="3"/>
        <v>0</v>
      </c>
      <c r="L14" s="238">
        <f t="shared" si="4"/>
        <v>1</v>
      </c>
      <c r="M14" s="239">
        <f t="shared" si="5"/>
        <v>1.9</v>
      </c>
      <c r="N14" s="217"/>
    </row>
    <row r="15" spans="1:14">
      <c r="A15" s="211"/>
      <c r="B15" s="232">
        <v>9</v>
      </c>
      <c r="C15" s="233">
        <v>2.2999999999999998</v>
      </c>
      <c r="D15" s="234"/>
      <c r="E15" s="235">
        <f t="shared" si="0"/>
        <v>0</v>
      </c>
      <c r="F15" s="234"/>
      <c r="G15" s="236">
        <f t="shared" si="1"/>
        <v>0</v>
      </c>
      <c r="H15" s="234"/>
      <c r="I15" s="237">
        <f t="shared" si="2"/>
        <v>0</v>
      </c>
      <c r="J15" s="234"/>
      <c r="K15" s="237">
        <f t="shared" si="3"/>
        <v>0</v>
      </c>
      <c r="L15" s="238">
        <f t="shared" si="4"/>
        <v>0</v>
      </c>
      <c r="M15" s="239">
        <f t="shared" si="5"/>
        <v>0</v>
      </c>
      <c r="N15" s="217"/>
    </row>
    <row r="16" spans="1:14">
      <c r="A16" s="211"/>
      <c r="B16" s="232">
        <v>10</v>
      </c>
      <c r="C16" s="233">
        <v>2.75</v>
      </c>
      <c r="D16" s="234">
        <v>1</v>
      </c>
      <c r="E16" s="235">
        <f t="shared" si="0"/>
        <v>2.75</v>
      </c>
      <c r="F16" s="234"/>
      <c r="G16" s="236">
        <f t="shared" si="1"/>
        <v>0</v>
      </c>
      <c r="H16" s="234"/>
      <c r="I16" s="237">
        <f t="shared" si="2"/>
        <v>0</v>
      </c>
      <c r="J16" s="234"/>
      <c r="K16" s="237">
        <f t="shared" si="3"/>
        <v>0</v>
      </c>
      <c r="L16" s="238">
        <f t="shared" si="4"/>
        <v>1</v>
      </c>
      <c r="M16" s="239">
        <f t="shared" si="5"/>
        <v>2.75</v>
      </c>
      <c r="N16" s="217"/>
    </row>
    <row r="17" spans="1:14">
      <c r="A17" s="211"/>
      <c r="B17" s="232">
        <v>11</v>
      </c>
      <c r="C17" s="233">
        <v>3.25</v>
      </c>
      <c r="D17" s="234">
        <v>2</v>
      </c>
      <c r="E17" s="235">
        <f t="shared" si="0"/>
        <v>6.5</v>
      </c>
      <c r="F17" s="234"/>
      <c r="G17" s="236">
        <f t="shared" si="1"/>
        <v>0</v>
      </c>
      <c r="H17" s="234"/>
      <c r="I17" s="237">
        <f t="shared" si="2"/>
        <v>0</v>
      </c>
      <c r="J17" s="234"/>
      <c r="K17" s="237">
        <f t="shared" si="3"/>
        <v>0</v>
      </c>
      <c r="L17" s="238">
        <f t="shared" si="4"/>
        <v>2</v>
      </c>
      <c r="M17" s="239">
        <f t="shared" si="5"/>
        <v>6.5</v>
      </c>
      <c r="N17" s="217"/>
    </row>
    <row r="18" spans="1:14">
      <c r="A18" s="211"/>
      <c r="B18" s="232">
        <v>12</v>
      </c>
      <c r="C18" s="233">
        <v>3.75</v>
      </c>
      <c r="D18" s="234">
        <v>1</v>
      </c>
      <c r="E18" s="235">
        <f t="shared" si="0"/>
        <v>3.75</v>
      </c>
      <c r="F18" s="234"/>
      <c r="G18" s="236">
        <f t="shared" si="1"/>
        <v>0</v>
      </c>
      <c r="H18" s="234"/>
      <c r="I18" s="237">
        <f t="shared" si="2"/>
        <v>0</v>
      </c>
      <c r="J18" s="234"/>
      <c r="K18" s="237">
        <f t="shared" si="3"/>
        <v>0</v>
      </c>
      <c r="L18" s="238">
        <f t="shared" si="4"/>
        <v>1</v>
      </c>
      <c r="M18" s="239">
        <f t="shared" si="5"/>
        <v>3.75</v>
      </c>
      <c r="N18" s="217"/>
    </row>
    <row r="19" spans="1:14">
      <c r="A19" s="211"/>
      <c r="B19" s="232">
        <v>13</v>
      </c>
      <c r="C19" s="233">
        <v>4.25</v>
      </c>
      <c r="D19" s="234"/>
      <c r="E19" s="235">
        <f t="shared" si="0"/>
        <v>0</v>
      </c>
      <c r="F19" s="234"/>
      <c r="G19" s="236">
        <f t="shared" si="1"/>
        <v>0</v>
      </c>
      <c r="H19" s="234"/>
      <c r="I19" s="237">
        <f t="shared" si="2"/>
        <v>0</v>
      </c>
      <c r="J19" s="234"/>
      <c r="K19" s="237">
        <f t="shared" si="3"/>
        <v>0</v>
      </c>
      <c r="L19" s="238">
        <f t="shared" si="4"/>
        <v>0</v>
      </c>
      <c r="M19" s="239">
        <f t="shared" si="5"/>
        <v>0</v>
      </c>
      <c r="N19" s="217"/>
    </row>
    <row r="20" spans="1:14">
      <c r="A20" s="211"/>
      <c r="B20" s="232">
        <v>14</v>
      </c>
      <c r="C20" s="233">
        <v>4.75</v>
      </c>
      <c r="D20" s="234"/>
      <c r="E20" s="235">
        <f t="shared" si="0"/>
        <v>0</v>
      </c>
      <c r="F20" s="234"/>
      <c r="G20" s="236">
        <f t="shared" si="1"/>
        <v>0</v>
      </c>
      <c r="H20" s="234"/>
      <c r="I20" s="237">
        <f t="shared" si="2"/>
        <v>0</v>
      </c>
      <c r="J20" s="234"/>
      <c r="K20" s="237">
        <f t="shared" si="3"/>
        <v>0</v>
      </c>
      <c r="L20" s="238">
        <f t="shared" si="4"/>
        <v>0</v>
      </c>
      <c r="M20" s="239">
        <f t="shared" si="5"/>
        <v>0</v>
      </c>
      <c r="N20" s="217"/>
    </row>
    <row r="21" spans="1:14">
      <c r="A21" s="211"/>
      <c r="B21" s="232">
        <v>15</v>
      </c>
      <c r="C21" s="233">
        <v>5.25</v>
      </c>
      <c r="D21" s="234">
        <v>2</v>
      </c>
      <c r="E21" s="235">
        <f t="shared" si="0"/>
        <v>10.5</v>
      </c>
      <c r="F21" s="234"/>
      <c r="G21" s="236">
        <f t="shared" si="1"/>
        <v>0</v>
      </c>
      <c r="H21" s="234"/>
      <c r="I21" s="237">
        <f t="shared" si="2"/>
        <v>0</v>
      </c>
      <c r="J21" s="234"/>
      <c r="K21" s="237">
        <f t="shared" si="3"/>
        <v>0</v>
      </c>
      <c r="L21" s="238">
        <f t="shared" si="4"/>
        <v>2</v>
      </c>
      <c r="M21" s="239">
        <f t="shared" si="5"/>
        <v>10.5</v>
      </c>
      <c r="N21" s="217"/>
    </row>
    <row r="22" spans="1:14">
      <c r="A22" s="211"/>
      <c r="B22" s="232">
        <v>16</v>
      </c>
      <c r="C22" s="233">
        <v>5.8</v>
      </c>
      <c r="D22" s="234"/>
      <c r="E22" s="235">
        <f t="shared" si="0"/>
        <v>0</v>
      </c>
      <c r="F22" s="234"/>
      <c r="G22" s="236">
        <f t="shared" si="1"/>
        <v>0</v>
      </c>
      <c r="H22" s="234"/>
      <c r="I22" s="237">
        <f t="shared" si="2"/>
        <v>0</v>
      </c>
      <c r="J22" s="234"/>
      <c r="K22" s="237">
        <f t="shared" si="3"/>
        <v>0</v>
      </c>
      <c r="L22" s="238">
        <f t="shared" si="4"/>
        <v>0</v>
      </c>
      <c r="M22" s="239">
        <f t="shared" si="5"/>
        <v>0</v>
      </c>
      <c r="N22" s="217"/>
    </row>
    <row r="23" spans="1:14">
      <c r="A23" s="211"/>
      <c r="B23" s="232">
        <v>17</v>
      </c>
      <c r="C23" s="233">
        <v>6.4</v>
      </c>
      <c r="D23" s="234">
        <v>1</v>
      </c>
      <c r="E23" s="235">
        <f t="shared" si="0"/>
        <v>6.4</v>
      </c>
      <c r="F23" s="234"/>
      <c r="G23" s="236">
        <f t="shared" si="1"/>
        <v>0</v>
      </c>
      <c r="H23" s="234"/>
      <c r="I23" s="237">
        <f t="shared" si="2"/>
        <v>0</v>
      </c>
      <c r="J23" s="234"/>
      <c r="K23" s="237">
        <f t="shared" si="3"/>
        <v>0</v>
      </c>
      <c r="L23" s="238">
        <f t="shared" si="4"/>
        <v>1</v>
      </c>
      <c r="M23" s="239">
        <f t="shared" si="5"/>
        <v>6.4</v>
      </c>
      <c r="N23" s="217"/>
    </row>
    <row r="24" spans="1:14">
      <c r="A24" s="211"/>
      <c r="B24" s="232">
        <v>18</v>
      </c>
      <c r="C24" s="233">
        <v>7</v>
      </c>
      <c r="D24" s="234"/>
      <c r="E24" s="235">
        <f t="shared" si="0"/>
        <v>0</v>
      </c>
      <c r="F24" s="234"/>
      <c r="G24" s="236">
        <f t="shared" si="1"/>
        <v>0</v>
      </c>
      <c r="H24" s="234"/>
      <c r="I24" s="237">
        <f t="shared" si="2"/>
        <v>0</v>
      </c>
      <c r="J24" s="234"/>
      <c r="K24" s="237">
        <f t="shared" si="3"/>
        <v>0</v>
      </c>
      <c r="L24" s="238">
        <f t="shared" si="4"/>
        <v>0</v>
      </c>
      <c r="M24" s="239">
        <f t="shared" si="5"/>
        <v>0</v>
      </c>
      <c r="N24" s="217"/>
    </row>
    <row r="25" spans="1:14">
      <c r="A25" s="211"/>
      <c r="B25" s="232">
        <v>19</v>
      </c>
      <c r="C25" s="233">
        <v>7.6</v>
      </c>
      <c r="D25" s="234"/>
      <c r="E25" s="235">
        <f t="shared" si="0"/>
        <v>0</v>
      </c>
      <c r="F25" s="234"/>
      <c r="G25" s="236">
        <f t="shared" si="1"/>
        <v>0</v>
      </c>
      <c r="H25" s="234"/>
      <c r="I25" s="237">
        <f t="shared" si="2"/>
        <v>0</v>
      </c>
      <c r="J25" s="234"/>
      <c r="K25" s="237">
        <f t="shared" si="3"/>
        <v>0</v>
      </c>
      <c r="L25" s="238">
        <f t="shared" si="4"/>
        <v>0</v>
      </c>
      <c r="M25" s="239">
        <f t="shared" si="5"/>
        <v>0</v>
      </c>
      <c r="N25" s="217"/>
    </row>
    <row r="26" spans="1:14">
      <c r="A26" s="211"/>
      <c r="B26" s="232">
        <v>20</v>
      </c>
      <c r="C26" s="233">
        <v>8.3000000000000007</v>
      </c>
      <c r="D26" s="234"/>
      <c r="E26" s="235">
        <f t="shared" si="0"/>
        <v>0</v>
      </c>
      <c r="F26" s="234"/>
      <c r="G26" s="236">
        <f t="shared" si="1"/>
        <v>0</v>
      </c>
      <c r="H26" s="234"/>
      <c r="I26" s="237">
        <f t="shared" si="2"/>
        <v>0</v>
      </c>
      <c r="J26" s="234"/>
      <c r="K26" s="237">
        <f t="shared" si="3"/>
        <v>0</v>
      </c>
      <c r="L26" s="238">
        <f t="shared" si="4"/>
        <v>0</v>
      </c>
      <c r="M26" s="239">
        <f t="shared" si="5"/>
        <v>0</v>
      </c>
      <c r="N26" s="217"/>
    </row>
    <row r="27" spans="1:14">
      <c r="A27" s="211"/>
      <c r="B27" s="240"/>
      <c r="C27" s="241"/>
      <c r="D27" s="234"/>
      <c r="E27" s="235"/>
      <c r="F27" s="234"/>
      <c r="G27" s="236"/>
      <c r="H27" s="234"/>
      <c r="I27" s="237"/>
      <c r="J27" s="234"/>
      <c r="K27" s="237"/>
      <c r="L27" s="242"/>
      <c r="M27" s="243"/>
      <c r="N27" s="217"/>
    </row>
    <row r="28" spans="1:14">
      <c r="A28" s="211"/>
      <c r="B28" s="240" t="s">
        <v>185</v>
      </c>
      <c r="C28" s="244"/>
      <c r="D28" s="245">
        <f>SUM(D7:D26)</f>
        <v>9</v>
      </c>
      <c r="E28" s="246">
        <f>SUM(E6:E26)</f>
        <v>33.299999999999997</v>
      </c>
      <c r="F28" s="247">
        <f>SUM(F7:F26)</f>
        <v>0</v>
      </c>
      <c r="G28" s="248">
        <f>SUM(G6:G26)</f>
        <v>0</v>
      </c>
      <c r="H28" s="247">
        <f>SUM(H7:H26)</f>
        <v>0</v>
      </c>
      <c r="I28" s="249">
        <f>SUM(I6:I26)</f>
        <v>0</v>
      </c>
      <c r="J28" s="247">
        <f>SUM(J7:J26)</f>
        <v>0</v>
      </c>
      <c r="K28" s="249">
        <f>SUM(K6:K26)</f>
        <v>0</v>
      </c>
      <c r="L28" s="250">
        <f>SUM(D28+F28+H28+J28)</f>
        <v>9</v>
      </c>
      <c r="M28" s="251">
        <f>SUM(E28+G28+I28+K28)</f>
        <v>33.299999999999997</v>
      </c>
      <c r="N28" s="217"/>
    </row>
    <row r="29" spans="1:14">
      <c r="A29" s="211"/>
      <c r="B29" s="211"/>
      <c r="C29" s="211"/>
      <c r="D29" s="252"/>
      <c r="E29" s="233"/>
      <c r="F29" s="252"/>
      <c r="G29" s="237"/>
      <c r="H29" s="237"/>
      <c r="I29" s="237"/>
      <c r="J29" s="252"/>
      <c r="K29" s="237"/>
      <c r="L29" s="252"/>
      <c r="M29" s="253"/>
      <c r="N29" s="217"/>
    </row>
    <row r="30" spans="1:14">
      <c r="A30" s="211"/>
      <c r="B30" s="211" t="s">
        <v>186</v>
      </c>
      <c r="C30" s="211"/>
      <c r="D30" s="254">
        <f>D28/$L$28</f>
        <v>1</v>
      </c>
      <c r="E30" s="233"/>
      <c r="F30" s="254">
        <f>F28/$L$28</f>
        <v>0</v>
      </c>
      <c r="G30" s="237"/>
      <c r="H30" s="254">
        <f>H28/$L$28</f>
        <v>0</v>
      </c>
      <c r="I30" s="237"/>
      <c r="J30" s="254">
        <f>J28/$L$28</f>
        <v>0</v>
      </c>
      <c r="K30" s="237"/>
      <c r="L30" s="254">
        <f>L28/$L$28</f>
        <v>1</v>
      </c>
      <c r="M30" s="253"/>
      <c r="N30" s="217"/>
    </row>
    <row r="31" spans="1:14">
      <c r="A31" s="211"/>
      <c r="B31" s="211"/>
      <c r="C31" s="211"/>
      <c r="D31" s="252"/>
      <c r="E31" s="233"/>
      <c r="F31" s="252"/>
      <c r="G31" s="237"/>
      <c r="H31" s="237"/>
      <c r="I31" s="237"/>
      <c r="J31" s="252"/>
      <c r="K31" s="237"/>
      <c r="L31" s="252"/>
      <c r="M31" s="253"/>
      <c r="N31" s="217"/>
    </row>
    <row r="32" spans="1:14">
      <c r="A32" s="211"/>
      <c r="B32" s="211" t="s">
        <v>187</v>
      </c>
      <c r="C32" s="211"/>
      <c r="D32" s="254"/>
      <c r="E32" s="233">
        <f>M28/L28</f>
        <v>3.6999999999999997</v>
      </c>
      <c r="F32" s="254"/>
      <c r="G32" s="237"/>
      <c r="H32" s="237"/>
      <c r="I32" s="237"/>
      <c r="J32" s="254"/>
      <c r="K32" s="237"/>
      <c r="L32" s="254"/>
      <c r="M32" s="253"/>
      <c r="N32" s="217"/>
    </row>
    <row r="33" spans="1:14">
      <c r="A33" s="211"/>
      <c r="B33" s="211"/>
      <c r="C33" s="211"/>
      <c r="D33" s="211"/>
      <c r="E33" s="255"/>
      <c r="F33" s="211"/>
      <c r="G33" s="255"/>
      <c r="H33" s="255"/>
      <c r="I33" s="255"/>
      <c r="J33" s="211"/>
      <c r="K33" s="255"/>
      <c r="L33" s="211"/>
      <c r="M33" s="255"/>
      <c r="N33" s="217"/>
    </row>
    <row r="34" spans="1:14">
      <c r="A34" s="211"/>
      <c r="B34" s="256" t="s">
        <v>196</v>
      </c>
      <c r="C34" s="211"/>
      <c r="D34" s="211"/>
      <c r="E34" s="255"/>
      <c r="F34" s="256" t="s">
        <v>197</v>
      </c>
      <c r="G34" s="255"/>
      <c r="H34" s="255"/>
      <c r="I34" s="255"/>
      <c r="J34" s="211"/>
      <c r="K34" s="255"/>
      <c r="L34" s="211"/>
      <c r="M34" s="255"/>
      <c r="N34" s="217"/>
    </row>
    <row r="35" spans="1:14">
      <c r="A35" s="211"/>
      <c r="B35" s="256" t="s">
        <v>198</v>
      </c>
      <c r="C35" s="211"/>
      <c r="D35" s="211"/>
      <c r="E35" s="211"/>
      <c r="F35" s="256" t="s">
        <v>199</v>
      </c>
      <c r="G35" s="211"/>
      <c r="H35" s="211"/>
      <c r="I35" s="211"/>
      <c r="J35" s="211"/>
      <c r="K35" s="211"/>
      <c r="L35" s="211"/>
      <c r="M35" s="211"/>
      <c r="N35" s="217"/>
    </row>
    <row r="36" spans="1:14" s="259" customFormat="1">
      <c r="A36" s="257"/>
      <c r="B36" s="257"/>
      <c r="C36" s="257"/>
      <c r="D36" s="257"/>
      <c r="E36" s="257"/>
      <c r="F36" s="257"/>
      <c r="G36" s="257"/>
      <c r="H36" s="257"/>
      <c r="I36" s="257"/>
      <c r="J36" s="257"/>
      <c r="K36" s="257"/>
      <c r="L36" s="257"/>
      <c r="M36" s="257"/>
      <c r="N36" s="258"/>
    </row>
    <row r="37" spans="1:14">
      <c r="A37" s="211"/>
      <c r="B37" s="211"/>
      <c r="C37" s="211"/>
      <c r="D37" s="211"/>
      <c r="E37" s="211"/>
      <c r="F37" s="211"/>
      <c r="G37" s="211"/>
      <c r="H37" s="211"/>
      <c r="I37" s="211"/>
      <c r="J37" s="211"/>
      <c r="K37" s="211"/>
      <c r="L37" s="211"/>
      <c r="M37" s="211"/>
      <c r="N37" s="217"/>
    </row>
    <row r="38" spans="1:14">
      <c r="A38" s="211"/>
      <c r="B38" s="211"/>
      <c r="C38" s="211"/>
      <c r="D38" s="211"/>
      <c r="E38" s="211"/>
      <c r="F38" s="211"/>
      <c r="G38" s="211"/>
      <c r="H38" s="211"/>
      <c r="I38" s="211"/>
      <c r="J38" s="211"/>
      <c r="K38" s="211"/>
      <c r="L38" s="211"/>
      <c r="M38" s="211"/>
      <c r="N38" s="217"/>
    </row>
    <row r="39" spans="1:14" ht="13.5" customHeight="1">
      <c r="A39" s="211"/>
      <c r="B39" s="211"/>
      <c r="C39" s="211"/>
      <c r="D39" s="211"/>
      <c r="E39" s="211"/>
      <c r="F39" s="211"/>
      <c r="G39" s="211"/>
      <c r="H39" s="211"/>
      <c r="I39" s="211"/>
      <c r="J39" s="211"/>
      <c r="K39" s="211"/>
      <c r="L39" s="211"/>
      <c r="M39" s="211"/>
      <c r="N39" s="217"/>
    </row>
    <row r="40" spans="1:14">
      <c r="A40" s="211"/>
      <c r="B40" s="211"/>
      <c r="C40" s="211"/>
      <c r="D40" s="211"/>
      <c r="E40" s="211"/>
      <c r="F40" s="211"/>
      <c r="G40" s="211"/>
      <c r="H40" s="211"/>
      <c r="I40" s="211"/>
      <c r="J40" s="211"/>
      <c r="K40" s="211"/>
      <c r="L40" s="211"/>
      <c r="M40" s="211"/>
      <c r="N40" s="217"/>
    </row>
    <row r="41" spans="1:14">
      <c r="A41" s="211"/>
      <c r="B41" s="211"/>
      <c r="C41" s="211"/>
      <c r="D41" s="211"/>
      <c r="E41" s="211"/>
      <c r="F41" s="211"/>
      <c r="G41" s="211"/>
      <c r="H41" s="211"/>
      <c r="I41" s="211"/>
      <c r="J41" s="211"/>
      <c r="K41" s="211"/>
      <c r="L41" s="211"/>
      <c r="M41" s="211"/>
      <c r="N41" s="217"/>
    </row>
    <row r="42" spans="1:14">
      <c r="A42" s="211"/>
      <c r="B42" s="211"/>
      <c r="C42" s="211"/>
      <c r="D42" s="211"/>
      <c r="E42" s="211"/>
      <c r="F42" s="211"/>
      <c r="G42" s="211"/>
      <c r="H42" s="211"/>
      <c r="I42" s="211"/>
      <c r="J42" s="211"/>
      <c r="K42" s="211"/>
      <c r="L42" s="211"/>
      <c r="M42" s="211"/>
      <c r="N42" s="217"/>
    </row>
    <row r="43" spans="1:14">
      <c r="A43" s="211"/>
      <c r="B43" s="211"/>
      <c r="C43" s="211"/>
      <c r="D43" s="211"/>
      <c r="E43" s="211"/>
      <c r="F43" s="211"/>
      <c r="G43" s="211"/>
      <c r="H43" s="211"/>
      <c r="I43" s="211"/>
      <c r="J43" s="211"/>
      <c r="K43" s="211"/>
      <c r="L43" s="211"/>
      <c r="M43" s="211"/>
      <c r="N43" s="217"/>
    </row>
    <row r="44" spans="1:14">
      <c r="A44" s="211"/>
      <c r="B44" s="211"/>
      <c r="C44" s="211"/>
      <c r="D44" s="211"/>
      <c r="E44" s="211"/>
      <c r="F44" s="211"/>
      <c r="G44" s="211"/>
      <c r="H44" s="211"/>
      <c r="I44" s="211"/>
      <c r="J44" s="211"/>
      <c r="K44" s="211"/>
      <c r="L44" s="211"/>
      <c r="M44" s="211"/>
      <c r="N44" s="217"/>
    </row>
    <row r="45" spans="1:14">
      <c r="A45" s="211"/>
      <c r="B45" s="211"/>
      <c r="C45" s="211"/>
      <c r="D45" s="211"/>
      <c r="E45" s="211"/>
      <c r="F45" s="211"/>
      <c r="G45" s="211"/>
      <c r="H45" s="211"/>
      <c r="I45" s="211"/>
      <c r="J45" s="211"/>
      <c r="K45" s="211"/>
      <c r="L45" s="211"/>
      <c r="M45" s="211"/>
      <c r="N45" s="217"/>
    </row>
    <row r="46" spans="1:14">
      <c r="A46" s="211"/>
      <c r="B46" s="211"/>
      <c r="C46" s="211"/>
      <c r="D46" s="211"/>
      <c r="E46" s="211"/>
      <c r="F46" s="211"/>
      <c r="G46" s="211"/>
      <c r="H46" s="211"/>
      <c r="I46" s="211"/>
      <c r="J46" s="211"/>
      <c r="K46" s="211"/>
      <c r="L46" s="211"/>
      <c r="M46" s="211"/>
      <c r="N46" s="217"/>
    </row>
    <row r="47" spans="1:14">
      <c r="A47" s="211"/>
      <c r="B47" s="211"/>
      <c r="C47" s="211"/>
      <c r="D47" s="211"/>
      <c r="E47" s="211"/>
      <c r="F47" s="211"/>
      <c r="G47" s="211"/>
      <c r="H47" s="211"/>
      <c r="I47" s="211"/>
      <c r="J47" s="211"/>
      <c r="K47" s="211"/>
      <c r="L47" s="211"/>
      <c r="M47" s="211"/>
      <c r="N47" s="217"/>
    </row>
    <row r="48" spans="1:14">
      <c r="A48" s="211"/>
      <c r="B48" s="211"/>
      <c r="C48" s="211"/>
      <c r="D48" s="211"/>
      <c r="E48" s="211"/>
      <c r="F48" s="211"/>
      <c r="G48" s="211"/>
      <c r="H48" s="211"/>
      <c r="I48" s="211"/>
      <c r="J48" s="211"/>
      <c r="K48" s="211"/>
      <c r="L48" s="211"/>
      <c r="M48" s="211"/>
      <c r="N48" s="217"/>
    </row>
    <row r="49" spans="1:14">
      <c r="A49" s="211"/>
      <c r="B49" s="211"/>
      <c r="C49" s="211"/>
      <c r="D49" s="211"/>
      <c r="E49" s="211"/>
      <c r="F49" s="211"/>
      <c r="G49" s="211"/>
      <c r="H49" s="211"/>
      <c r="I49" s="211"/>
      <c r="J49" s="211"/>
      <c r="K49" s="211"/>
      <c r="L49" s="211"/>
      <c r="M49" s="211"/>
      <c r="N49" s="217"/>
    </row>
    <row r="50" spans="1:14">
      <c r="A50" s="211"/>
      <c r="B50" s="211"/>
      <c r="C50" s="211"/>
      <c r="D50" s="211"/>
      <c r="E50" s="211"/>
      <c r="F50" s="211"/>
      <c r="G50" s="211"/>
      <c r="H50" s="211"/>
      <c r="I50" s="211"/>
      <c r="J50" s="211"/>
      <c r="K50" s="211"/>
      <c r="L50" s="211"/>
      <c r="M50" s="211"/>
      <c r="N50" s="217"/>
    </row>
    <row r="51" spans="1:14">
      <c r="A51" s="211"/>
      <c r="B51" s="211"/>
      <c r="C51" s="211"/>
      <c r="D51" s="211"/>
      <c r="E51" s="211"/>
      <c r="F51" s="211"/>
      <c r="G51" s="211"/>
      <c r="H51" s="211"/>
      <c r="I51" s="211"/>
      <c r="J51" s="211"/>
      <c r="K51" s="211"/>
      <c r="L51" s="211"/>
      <c r="M51" s="211"/>
      <c r="N51" s="217"/>
    </row>
    <row r="52" spans="1:14">
      <c r="A52" s="211"/>
      <c r="B52" s="211"/>
      <c r="C52" s="211"/>
      <c r="D52" s="211"/>
      <c r="E52" s="211"/>
      <c r="F52" s="211"/>
      <c r="G52" s="211"/>
      <c r="H52" s="211"/>
      <c r="I52" s="211"/>
      <c r="J52" s="211"/>
      <c r="K52" s="211"/>
      <c r="L52" s="211"/>
      <c r="M52" s="211"/>
      <c r="N52" s="217"/>
    </row>
    <row r="53" spans="1:14">
      <c r="A53" s="211"/>
      <c r="B53" s="211"/>
      <c r="C53" s="211"/>
      <c r="D53" s="211"/>
      <c r="E53" s="211"/>
      <c r="F53" s="211"/>
      <c r="G53" s="211"/>
      <c r="H53" s="211"/>
      <c r="I53" s="211"/>
      <c r="J53" s="211"/>
      <c r="K53" s="211"/>
      <c r="L53" s="211"/>
      <c r="M53" s="211"/>
      <c r="N53" s="217"/>
    </row>
    <row r="54" spans="1:14">
      <c r="A54" s="217"/>
      <c r="B54" s="217"/>
      <c r="C54" s="217"/>
      <c r="D54" s="217"/>
      <c r="E54" s="217"/>
      <c r="F54" s="217"/>
      <c r="G54" s="217"/>
      <c r="H54" s="217"/>
      <c r="I54" s="217"/>
      <c r="J54" s="217"/>
      <c r="K54" s="217"/>
      <c r="L54" s="217"/>
      <c r="M54" s="217"/>
    </row>
    <row r="55" spans="1:14">
      <c r="A55" s="217"/>
    </row>
    <row r="56" spans="1:14">
      <c r="A56" s="217"/>
    </row>
    <row r="57" spans="1:14">
      <c r="A57" s="217"/>
    </row>
    <row r="58" spans="1:14">
      <c r="A58" s="217"/>
    </row>
    <row r="59" spans="1:14">
      <c r="A59" s="217"/>
    </row>
    <row r="60" spans="1:14">
      <c r="A60" s="217"/>
    </row>
    <row r="61" spans="1:14">
      <c r="A61" s="217"/>
    </row>
    <row r="62" spans="1:14">
      <c r="A62" s="217"/>
    </row>
    <row r="63" spans="1:14">
      <c r="A63" s="217"/>
    </row>
    <row r="64" spans="1:14">
      <c r="A64" s="217"/>
    </row>
    <row r="65" spans="1:1">
      <c r="A65" s="217"/>
    </row>
    <row r="66" spans="1:1">
      <c r="A66" s="217"/>
    </row>
    <row r="67" spans="1:1">
      <c r="A67" s="217"/>
    </row>
    <row r="68" spans="1:1">
      <c r="A68" s="217"/>
    </row>
    <row r="69" spans="1:1">
      <c r="A69" s="217"/>
    </row>
    <row r="70" spans="1:1">
      <c r="A70" s="217"/>
    </row>
    <row r="71" spans="1:1">
      <c r="A71" s="217"/>
    </row>
    <row r="72" spans="1:1">
      <c r="A72" s="217"/>
    </row>
    <row r="73" spans="1:1">
      <c r="A73" s="217"/>
    </row>
    <row r="74" spans="1:1">
      <c r="A74" s="217"/>
    </row>
    <row r="75" spans="1:1">
      <c r="A75" s="217"/>
    </row>
    <row r="76" spans="1:1">
      <c r="A76" s="217"/>
    </row>
    <row r="77" spans="1:1">
      <c r="A77" s="217"/>
    </row>
    <row r="78" spans="1:1">
      <c r="A78" s="217"/>
    </row>
    <row r="79" spans="1:1">
      <c r="A79" s="217"/>
    </row>
    <row r="80" spans="1:1">
      <c r="A80" s="217"/>
    </row>
    <row r="81" spans="1:1">
      <c r="A81" s="217"/>
    </row>
    <row r="82" spans="1:1">
      <c r="A82" s="217"/>
    </row>
    <row r="83" spans="1:1">
      <c r="A83" s="217"/>
    </row>
    <row r="84" spans="1:1">
      <c r="A84" s="217"/>
    </row>
    <row r="85" spans="1:1">
      <c r="A85" s="217"/>
    </row>
    <row r="86" spans="1:1">
      <c r="A86" s="217"/>
    </row>
    <row r="87" spans="1:1">
      <c r="A87" s="217"/>
    </row>
    <row r="88" spans="1:1">
      <c r="A88" s="217"/>
    </row>
    <row r="89" spans="1:1">
      <c r="A89" s="217"/>
    </row>
    <row r="90" spans="1:1">
      <c r="A90" s="217"/>
    </row>
    <row r="91" spans="1:1">
      <c r="A91" s="217"/>
    </row>
    <row r="92" spans="1:1">
      <c r="A92" s="217"/>
    </row>
    <row r="93" spans="1:1">
      <c r="A93" s="217"/>
    </row>
    <row r="94" spans="1:1">
      <c r="A94" s="217"/>
    </row>
    <row r="95" spans="1:1">
      <c r="A95" s="217"/>
    </row>
    <row r="96" spans="1:1">
      <c r="A96" s="217"/>
    </row>
    <row r="97" spans="1:1">
      <c r="A97" s="217"/>
    </row>
    <row r="98" spans="1:1">
      <c r="A98" s="217"/>
    </row>
    <row r="99" spans="1:1">
      <c r="A99" s="217"/>
    </row>
    <row r="100" spans="1:1">
      <c r="A100" s="217"/>
    </row>
    <row r="101" spans="1:1">
      <c r="A101" s="217"/>
    </row>
    <row r="102" spans="1:1">
      <c r="A102" s="217"/>
    </row>
    <row r="103" spans="1:1">
      <c r="A103" s="217"/>
    </row>
    <row r="104" spans="1:1">
      <c r="A104" s="217"/>
    </row>
    <row r="105" spans="1:1">
      <c r="A105" s="217"/>
    </row>
    <row r="106" spans="1:1">
      <c r="A106" s="217"/>
    </row>
    <row r="107" spans="1:1">
      <c r="A107" s="217"/>
    </row>
    <row r="108" spans="1:1">
      <c r="A108" s="217"/>
    </row>
    <row r="109" spans="1:1">
      <c r="A109" s="217"/>
    </row>
    <row r="110" spans="1:1">
      <c r="A110" s="217"/>
    </row>
    <row r="111" spans="1:1">
      <c r="A111" s="217"/>
    </row>
    <row r="112" spans="1:1">
      <c r="A112" s="217"/>
    </row>
    <row r="113" spans="1:1">
      <c r="A113" s="217"/>
    </row>
    <row r="114" spans="1:1">
      <c r="A114" s="217"/>
    </row>
    <row r="115" spans="1:1">
      <c r="A115" s="217"/>
    </row>
    <row r="116" spans="1:1">
      <c r="A116" s="217"/>
    </row>
    <row r="117" spans="1:1">
      <c r="A117" s="217"/>
    </row>
    <row r="118" spans="1:1">
      <c r="A118" s="217"/>
    </row>
    <row r="119" spans="1:1">
      <c r="A119" s="217"/>
    </row>
    <row r="120" spans="1:1">
      <c r="A120" s="217"/>
    </row>
    <row r="121" spans="1:1">
      <c r="A121" s="217"/>
    </row>
    <row r="122" spans="1:1">
      <c r="A122" s="217"/>
    </row>
    <row r="123" spans="1:1">
      <c r="A123" s="217"/>
    </row>
    <row r="124" spans="1:1">
      <c r="A124" s="217"/>
    </row>
    <row r="125" spans="1:1">
      <c r="A125" s="217"/>
    </row>
    <row r="126" spans="1:1">
      <c r="A126" s="217"/>
    </row>
    <row r="127" spans="1:1">
      <c r="A127" s="217"/>
    </row>
    <row r="128" spans="1:1">
      <c r="A128" s="217"/>
    </row>
    <row r="129" spans="1:1">
      <c r="A129" s="217"/>
    </row>
    <row r="130" spans="1:1">
      <c r="A130" s="217"/>
    </row>
    <row r="131" spans="1:1">
      <c r="A131" s="217"/>
    </row>
    <row r="132" spans="1:1">
      <c r="A132" s="217"/>
    </row>
    <row r="133" spans="1:1">
      <c r="A133" s="217"/>
    </row>
    <row r="134" spans="1:1">
      <c r="A134" s="217"/>
    </row>
    <row r="135" spans="1:1">
      <c r="A135" s="217"/>
    </row>
    <row r="136" spans="1:1">
      <c r="A136" s="217"/>
    </row>
    <row r="137" spans="1:1">
      <c r="A137" s="217"/>
    </row>
    <row r="138" spans="1:1">
      <c r="A138" s="217"/>
    </row>
    <row r="139" spans="1:1">
      <c r="A139" s="217"/>
    </row>
    <row r="140" spans="1:1">
      <c r="A140" s="217"/>
    </row>
    <row r="141" spans="1:1">
      <c r="A141" s="217"/>
    </row>
    <row r="142" spans="1:1">
      <c r="A142" s="217"/>
    </row>
    <row r="143" spans="1:1">
      <c r="A143" s="217"/>
    </row>
    <row r="144" spans="1:1">
      <c r="A144" s="217"/>
    </row>
    <row r="145" spans="1:1">
      <c r="A145" s="217"/>
    </row>
    <row r="146" spans="1:1">
      <c r="A146" s="217"/>
    </row>
    <row r="147" spans="1:1">
      <c r="A147" s="217"/>
    </row>
    <row r="148" spans="1:1">
      <c r="A148" s="217"/>
    </row>
    <row r="149" spans="1:1">
      <c r="A149" s="217"/>
    </row>
    <row r="150" spans="1:1">
      <c r="A150" s="217"/>
    </row>
    <row r="151" spans="1:1">
      <c r="A151" s="217"/>
    </row>
    <row r="152" spans="1:1">
      <c r="A152" s="217"/>
    </row>
    <row r="153" spans="1:1">
      <c r="A153" s="217"/>
    </row>
    <row r="154" spans="1:1">
      <c r="A154" s="217"/>
    </row>
    <row r="155" spans="1:1">
      <c r="A155" s="217"/>
    </row>
    <row r="156" spans="1:1">
      <c r="A156" s="217"/>
    </row>
    <row r="157" spans="1:1">
      <c r="A157" s="217"/>
    </row>
    <row r="158" spans="1:1">
      <c r="A158" s="217"/>
    </row>
    <row r="159" spans="1:1">
      <c r="A159" s="217"/>
    </row>
    <row r="160" spans="1:1">
      <c r="A160" s="217"/>
    </row>
    <row r="161" spans="1:1">
      <c r="A161" s="217"/>
    </row>
    <row r="162" spans="1:1">
      <c r="A162" s="217"/>
    </row>
    <row r="163" spans="1:1">
      <c r="A163" s="217"/>
    </row>
    <row r="164" spans="1:1">
      <c r="A164" s="217"/>
    </row>
    <row r="165" spans="1:1">
      <c r="A165" s="217"/>
    </row>
    <row r="166" spans="1:1">
      <c r="A166" s="217"/>
    </row>
    <row r="167" spans="1:1">
      <c r="A167" s="217"/>
    </row>
    <row r="168" spans="1:1">
      <c r="A168" s="217"/>
    </row>
    <row r="169" spans="1:1">
      <c r="A169" s="217"/>
    </row>
    <row r="170" spans="1:1">
      <c r="A170" s="217"/>
    </row>
    <row r="171" spans="1:1">
      <c r="A171" s="217"/>
    </row>
    <row r="172" spans="1:1">
      <c r="A172" s="217"/>
    </row>
    <row r="173" spans="1:1">
      <c r="A173" s="217"/>
    </row>
    <row r="174" spans="1:1">
      <c r="A174" s="217"/>
    </row>
    <row r="175" spans="1:1">
      <c r="A175" s="217"/>
    </row>
    <row r="176" spans="1:1">
      <c r="A176" s="217"/>
    </row>
    <row r="177" spans="1:1">
      <c r="A177" s="217"/>
    </row>
    <row r="178" spans="1:1">
      <c r="A178" s="217"/>
    </row>
    <row r="179" spans="1:1">
      <c r="A179" s="217"/>
    </row>
    <row r="180" spans="1:1">
      <c r="A180" s="217"/>
    </row>
    <row r="181" spans="1:1">
      <c r="A181" s="217"/>
    </row>
    <row r="182" spans="1:1">
      <c r="A182" s="217"/>
    </row>
    <row r="183" spans="1:1">
      <c r="A183" s="217"/>
    </row>
    <row r="184" spans="1:1">
      <c r="A184" s="217"/>
    </row>
    <row r="185" spans="1:1">
      <c r="A185" s="217"/>
    </row>
    <row r="186" spans="1:1">
      <c r="A186" s="217"/>
    </row>
    <row r="187" spans="1:1">
      <c r="A187" s="217"/>
    </row>
    <row r="188" spans="1:1">
      <c r="A188" s="217"/>
    </row>
    <row r="189" spans="1:1">
      <c r="A189" s="217"/>
    </row>
    <row r="190" spans="1:1">
      <c r="A190" s="217"/>
    </row>
    <row r="191" spans="1:1">
      <c r="A191" s="217"/>
    </row>
    <row r="192" spans="1:1">
      <c r="A192" s="217"/>
    </row>
    <row r="193" spans="1:1">
      <c r="A193" s="217"/>
    </row>
    <row r="194" spans="1:1">
      <c r="A194" s="217"/>
    </row>
    <row r="195" spans="1:1">
      <c r="A195" s="217"/>
    </row>
    <row r="196" spans="1:1">
      <c r="A196" s="217"/>
    </row>
    <row r="197" spans="1:1">
      <c r="A197" s="217"/>
    </row>
    <row r="198" spans="1:1">
      <c r="A198" s="217"/>
    </row>
    <row r="199" spans="1:1">
      <c r="A199" s="217"/>
    </row>
    <row r="200" spans="1:1">
      <c r="A200" s="217"/>
    </row>
    <row r="201" spans="1:1">
      <c r="A201" s="217"/>
    </row>
    <row r="202" spans="1:1">
      <c r="A202" s="217"/>
    </row>
    <row r="203" spans="1:1">
      <c r="A203" s="217"/>
    </row>
    <row r="204" spans="1:1">
      <c r="A204" s="217"/>
    </row>
    <row r="205" spans="1:1">
      <c r="A205" s="217"/>
    </row>
    <row r="206" spans="1:1">
      <c r="A206" s="217"/>
    </row>
    <row r="207" spans="1:1">
      <c r="A207" s="217"/>
    </row>
    <row r="208" spans="1:1">
      <c r="A208" s="217"/>
    </row>
    <row r="209" spans="1:1">
      <c r="A209" s="217"/>
    </row>
    <row r="210" spans="1:1">
      <c r="A210" s="217"/>
    </row>
    <row r="211" spans="1:1">
      <c r="A211" s="217"/>
    </row>
    <row r="212" spans="1:1">
      <c r="A212" s="217"/>
    </row>
    <row r="213" spans="1:1">
      <c r="A213" s="217"/>
    </row>
    <row r="214" spans="1:1">
      <c r="A214" s="217"/>
    </row>
    <row r="215" spans="1:1">
      <c r="A215" s="217"/>
    </row>
    <row r="216" spans="1:1">
      <c r="A216" s="217"/>
    </row>
    <row r="217" spans="1:1">
      <c r="A217" s="217"/>
    </row>
    <row r="218" spans="1:1">
      <c r="A218" s="217"/>
    </row>
    <row r="219" spans="1:1">
      <c r="A219" s="217"/>
    </row>
    <row r="220" spans="1:1">
      <c r="A220" s="217"/>
    </row>
    <row r="221" spans="1:1">
      <c r="A221" s="217"/>
    </row>
    <row r="222" spans="1:1">
      <c r="A222" s="217"/>
    </row>
    <row r="223" spans="1:1">
      <c r="A223" s="217"/>
    </row>
    <row r="224" spans="1:1">
      <c r="A224" s="217"/>
    </row>
    <row r="225" spans="1:1">
      <c r="A225" s="217"/>
    </row>
    <row r="226" spans="1:1">
      <c r="A226" s="217"/>
    </row>
    <row r="227" spans="1:1">
      <c r="A227" s="217"/>
    </row>
    <row r="228" spans="1:1">
      <c r="A228" s="217"/>
    </row>
    <row r="229" spans="1:1">
      <c r="A229" s="217"/>
    </row>
    <row r="230" spans="1:1">
      <c r="A230" s="217"/>
    </row>
  </sheetData>
  <mergeCells count="1">
    <mergeCell ref="D4:F4"/>
  </mergeCells>
  <phoneticPr fontId="6" type="noConversion"/>
  <pageMargins left="0.78740157499999996" right="0.78740157499999996" top="0.984251969" bottom="0.984251969" header="0.4921259845" footer="0.4921259845"/>
  <pageSetup paperSize="9" orientation="portrait" horizontalDpi="4294967293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4"/>
  <dimension ref="A1:H51"/>
  <sheetViews>
    <sheetView workbookViewId="0">
      <selection activeCell="C4" sqref="C4"/>
    </sheetView>
  </sheetViews>
  <sheetFormatPr baseColWidth="10" defaultRowHeight="14.25"/>
  <cols>
    <col min="1" max="1" width="16" style="6" customWidth="1"/>
    <col min="2" max="3" width="22.5" style="6" customWidth="1"/>
    <col min="4" max="8" width="22.5" style="8" customWidth="1"/>
    <col min="9" max="9" width="6.5" style="8" customWidth="1"/>
    <col min="10" max="16384" width="11" style="8"/>
  </cols>
  <sheetData>
    <row r="1" spans="1:8" ht="51">
      <c r="A1" s="6">
        <v>9</v>
      </c>
      <c r="B1" s="7" t="s">
        <v>280</v>
      </c>
      <c r="C1" s="7" t="s">
        <v>281</v>
      </c>
      <c r="D1" s="7" t="s">
        <v>282</v>
      </c>
      <c r="E1" s="7" t="s">
        <v>283</v>
      </c>
      <c r="F1" s="7" t="s">
        <v>284</v>
      </c>
      <c r="G1" s="7" t="s">
        <v>285</v>
      </c>
      <c r="H1" s="7" t="s">
        <v>286</v>
      </c>
    </row>
    <row r="2" spans="1:8">
      <c r="A2" s="8"/>
      <c r="B2" s="8"/>
      <c r="C2" s="8"/>
      <c r="F2" s="9"/>
      <c r="G2" s="9"/>
      <c r="H2" s="9"/>
    </row>
    <row r="3" spans="1:8" ht="38.25">
      <c r="A3" s="6" t="s">
        <v>90</v>
      </c>
      <c r="E3" s="6" t="s">
        <v>82</v>
      </c>
      <c r="F3" s="9"/>
      <c r="G3" s="9"/>
      <c r="H3" s="9"/>
    </row>
    <row r="4" spans="1:8" ht="127.5">
      <c r="A4" s="6" t="s">
        <v>478</v>
      </c>
      <c r="C4" s="10" t="s">
        <v>141</v>
      </c>
      <c r="D4" s="10" t="s">
        <v>276</v>
      </c>
      <c r="E4" s="9"/>
      <c r="F4" s="9"/>
      <c r="G4" s="9"/>
      <c r="H4" s="9"/>
    </row>
    <row r="5" spans="1:8" ht="102">
      <c r="A5" s="6" t="s">
        <v>287</v>
      </c>
      <c r="C5" s="10" t="s">
        <v>479</v>
      </c>
      <c r="D5" s="10" t="s">
        <v>277</v>
      </c>
      <c r="E5" s="9"/>
      <c r="F5" s="9"/>
      <c r="G5" s="9"/>
      <c r="H5" s="9"/>
    </row>
    <row r="6" spans="1:8" ht="102">
      <c r="A6" s="11" t="s">
        <v>288</v>
      </c>
      <c r="C6" s="10" t="s">
        <v>142</v>
      </c>
      <c r="D6" s="10" t="s">
        <v>278</v>
      </c>
      <c r="E6" s="9"/>
      <c r="F6" s="9"/>
      <c r="G6" s="9"/>
      <c r="H6" s="9"/>
    </row>
    <row r="7" spans="1:8" ht="89.25">
      <c r="A7" s="6" t="s">
        <v>274</v>
      </c>
      <c r="C7" s="12" t="s">
        <v>143</v>
      </c>
      <c r="D7" s="12" t="s">
        <v>279</v>
      </c>
      <c r="E7" s="9"/>
      <c r="F7" s="9"/>
      <c r="G7" s="9"/>
      <c r="H7" s="9"/>
    </row>
    <row r="8" spans="1:8" ht="89.25">
      <c r="A8" s="6" t="s">
        <v>555</v>
      </c>
      <c r="C8" s="11"/>
      <c r="D8" s="11" t="s">
        <v>477</v>
      </c>
      <c r="E8" s="9"/>
      <c r="F8" s="9"/>
      <c r="G8" s="9"/>
      <c r="H8" s="9"/>
    </row>
    <row r="9" spans="1:8" ht="76.5">
      <c r="A9" s="6" t="s">
        <v>275</v>
      </c>
      <c r="C9" s="11"/>
      <c r="D9" s="11" t="s">
        <v>476</v>
      </c>
      <c r="E9" s="9"/>
      <c r="F9" s="9"/>
      <c r="G9" s="9"/>
      <c r="H9" s="9"/>
    </row>
    <row r="10" spans="1:8" ht="114.75">
      <c r="A10" s="6" t="s">
        <v>144</v>
      </c>
      <c r="C10" s="11"/>
      <c r="D10" s="11" t="s">
        <v>475</v>
      </c>
      <c r="E10" s="9"/>
      <c r="F10" s="9"/>
      <c r="G10" s="9"/>
      <c r="H10" s="9"/>
    </row>
    <row r="11" spans="1:8" ht="51">
      <c r="A11" s="6" t="s">
        <v>549</v>
      </c>
      <c r="C11" s="11"/>
      <c r="D11" s="11" t="s">
        <v>474</v>
      </c>
      <c r="E11" s="9"/>
      <c r="F11" s="9"/>
      <c r="G11" s="9"/>
      <c r="H11" s="9"/>
    </row>
    <row r="12" spans="1:8" ht="51">
      <c r="A12" s="6" t="s">
        <v>550</v>
      </c>
      <c r="C12" s="11"/>
      <c r="D12" s="11"/>
      <c r="E12" s="9"/>
      <c r="F12" s="9"/>
      <c r="G12" s="9"/>
      <c r="H12" s="6" t="s">
        <v>87</v>
      </c>
    </row>
    <row r="13" spans="1:8" ht="63.75">
      <c r="A13" s="6" t="s">
        <v>551</v>
      </c>
      <c r="C13" s="11"/>
      <c r="D13" s="11" t="s">
        <v>472</v>
      </c>
      <c r="E13" s="9"/>
      <c r="F13" s="9"/>
      <c r="G13" s="9"/>
      <c r="H13" s="6"/>
    </row>
    <row r="14" spans="1:8" ht="63.75">
      <c r="A14" s="6" t="s">
        <v>552</v>
      </c>
      <c r="C14" s="11"/>
      <c r="D14" s="11" t="s">
        <v>473</v>
      </c>
      <c r="E14" s="9"/>
      <c r="F14" s="9"/>
      <c r="G14" s="9"/>
      <c r="H14" s="6"/>
    </row>
    <row r="15" spans="1:8" ht="63.75">
      <c r="A15" s="6" t="s">
        <v>553</v>
      </c>
      <c r="C15" s="11"/>
      <c r="D15" s="11"/>
      <c r="E15" s="9"/>
      <c r="F15" s="9"/>
      <c r="G15" s="9"/>
      <c r="H15" s="6" t="s">
        <v>87</v>
      </c>
    </row>
    <row r="16" spans="1:8" ht="63.75">
      <c r="A16" s="6" t="s">
        <v>554</v>
      </c>
      <c r="C16" s="11"/>
      <c r="D16" s="11"/>
      <c r="E16" s="9"/>
      <c r="F16" s="9"/>
      <c r="G16" s="9"/>
      <c r="H16" s="6" t="s">
        <v>88</v>
      </c>
    </row>
    <row r="17" spans="1:8" ht="51">
      <c r="A17" s="6" t="s">
        <v>548</v>
      </c>
      <c r="C17" s="11"/>
      <c r="D17" s="11" t="s">
        <v>89</v>
      </c>
      <c r="E17" s="9"/>
      <c r="F17" s="9"/>
      <c r="G17" s="9"/>
      <c r="H17" s="6"/>
    </row>
    <row r="18" spans="1:8">
      <c r="D18" s="9"/>
      <c r="E18" s="9"/>
      <c r="F18" s="9"/>
      <c r="G18" s="9"/>
      <c r="H18" s="9"/>
    </row>
    <row r="19" spans="1:8">
      <c r="D19" s="9"/>
      <c r="E19" s="9"/>
      <c r="F19" s="9"/>
      <c r="G19" s="9"/>
      <c r="H19" s="9"/>
    </row>
    <row r="20" spans="1:8">
      <c r="D20" s="9"/>
      <c r="E20" s="9"/>
      <c r="F20" s="9"/>
      <c r="G20" s="9"/>
      <c r="H20" s="9"/>
    </row>
    <row r="21" spans="1:8">
      <c r="D21" s="9"/>
      <c r="E21" s="9"/>
      <c r="F21" s="9"/>
      <c r="G21" s="9"/>
      <c r="H21" s="9"/>
    </row>
    <row r="22" spans="1:8">
      <c r="D22" s="9"/>
      <c r="E22" s="9"/>
      <c r="F22" s="9"/>
      <c r="G22" s="9"/>
      <c r="H22" s="9"/>
    </row>
    <row r="23" spans="1:8">
      <c r="D23" s="9"/>
      <c r="E23" s="9"/>
      <c r="F23" s="9"/>
      <c r="G23" s="9"/>
      <c r="H23" s="9"/>
    </row>
    <row r="24" spans="1:8">
      <c r="D24" s="9"/>
      <c r="E24" s="9"/>
      <c r="F24" s="9"/>
      <c r="G24" s="9"/>
      <c r="H24" s="9"/>
    </row>
    <row r="25" spans="1:8">
      <c r="D25" s="9"/>
      <c r="E25" s="9"/>
      <c r="F25" s="9"/>
      <c r="G25" s="9"/>
      <c r="H25" s="9"/>
    </row>
    <row r="26" spans="1:8">
      <c r="D26" s="9"/>
      <c r="E26" s="9"/>
      <c r="F26" s="9"/>
      <c r="G26" s="9"/>
      <c r="H26" s="9"/>
    </row>
    <row r="27" spans="1:8">
      <c r="D27" s="9"/>
      <c r="E27" s="9"/>
      <c r="F27" s="9"/>
      <c r="G27" s="9"/>
      <c r="H27" s="9"/>
    </row>
    <row r="28" spans="1:8">
      <c r="D28" s="9"/>
      <c r="E28" s="9"/>
      <c r="F28" s="9"/>
      <c r="G28" s="9"/>
      <c r="H28" s="9"/>
    </row>
    <row r="51" ht="14.25" customHeight="1"/>
  </sheetData>
  <phoneticPr fontId="3" type="noConversion"/>
  <pageMargins left="0.78740157499999996" right="0.78740157499999996" top="0.984251969" bottom="0.984251969" header="0.4921259845" footer="0.4921259845"/>
  <pageSetup paperSize="18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10</vt:i4>
      </vt:variant>
    </vt:vector>
  </HeadingPairs>
  <TitlesOfParts>
    <vt:vector size="10" baseType="lpstr">
      <vt:lpstr>Form1</vt:lpstr>
      <vt:lpstr>Form2</vt:lpstr>
      <vt:lpstr>Form 2 Rück</vt:lpstr>
      <vt:lpstr>Form 3</vt:lpstr>
      <vt:lpstr>Form 4</vt:lpstr>
      <vt:lpstr>Form 5</vt:lpstr>
      <vt:lpstr>Vollkluppierung</vt:lpstr>
      <vt:lpstr>Anzeichnung</vt:lpstr>
      <vt:lpstr>Naturgefahr</vt:lpstr>
      <vt:lpstr>Minimalprofil</vt:lpstr>
    </vt:vector>
  </TitlesOfParts>
  <Company>Kanton Bern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mvwb</dc:creator>
  <cp:lastModifiedBy>Wüthrich Roland</cp:lastModifiedBy>
  <cp:lastPrinted>2017-08-25T13:38:57Z</cp:lastPrinted>
  <dcterms:created xsi:type="dcterms:W3CDTF">2008-06-19T12:17:58Z</dcterms:created>
  <dcterms:modified xsi:type="dcterms:W3CDTF">2017-08-25T15:00:11Z</dcterms:modified>
</cp:coreProperties>
</file>