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0\2011.10.26_Mise en place\"/>
    </mc:Choice>
  </mc:AlternateContent>
  <xr:revisionPtr revIDLastSave="0" documentId="13_ncr:1_{4613C467-1E02-4FAF-A35B-95001DCDB9B7}" xr6:coauthVersionLast="36" xr6:coauthVersionMax="47" xr10:uidLastSave="{00000000-0000-0000-0000-000000000000}"/>
  <bookViews>
    <workbookView xWindow="0" yWindow="0" windowWidth="31605" windowHeight="1281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4" i="5" l="1"/>
  <c r="S34" i="5"/>
  <c r="F34" i="5"/>
  <c r="G34" i="5"/>
  <c r="H34" i="5"/>
  <c r="I34" i="5"/>
  <c r="J34" i="5"/>
  <c r="K34" i="5"/>
  <c r="L34" i="5"/>
  <c r="M34" i="5"/>
  <c r="N34" i="5"/>
  <c r="P34" i="5"/>
  <c r="D34" i="5"/>
  <c r="O34" i="5"/>
  <c r="C34" i="5"/>
  <c r="R34" i="5"/>
  <c r="Q34" i="5"/>
  <c r="I33" i="6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F33" i="6"/>
  <c r="G33" i="6"/>
  <c r="H33" i="6"/>
  <c r="F34" i="6"/>
  <c r="G34" i="6"/>
  <c r="H34" i="6"/>
  <c r="I34" i="6"/>
  <c r="J34" i="6"/>
  <c r="K34" i="6"/>
  <c r="L34" i="6"/>
  <c r="M34" i="6"/>
  <c r="N34" i="6"/>
  <c r="O34" i="6"/>
  <c r="P34" i="6"/>
  <c r="C34" i="6"/>
  <c r="Q34" i="6"/>
  <c r="D34" i="6"/>
  <c r="R34" i="6"/>
  <c r="E34" i="6"/>
  <c r="S34" i="6"/>
  <c r="N31" i="5"/>
  <c r="O31" i="5"/>
  <c r="P31" i="5"/>
  <c r="C31" i="5"/>
  <c r="D31" i="5"/>
  <c r="R31" i="5"/>
  <c r="E31" i="5"/>
  <c r="S31" i="5"/>
  <c r="Q31" i="5"/>
  <c r="F31" i="5"/>
  <c r="G31" i="5"/>
  <c r="H31" i="5"/>
  <c r="K31" i="5"/>
  <c r="L31" i="5"/>
  <c r="M31" i="5"/>
  <c r="I31" i="5"/>
  <c r="J31" i="5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K32" i="6"/>
  <c r="C30" i="5"/>
  <c r="Q30" i="5"/>
  <c r="D30" i="5"/>
  <c r="R30" i="5"/>
  <c r="E30" i="5"/>
  <c r="S30" i="5"/>
  <c r="G30" i="5"/>
  <c r="H30" i="5"/>
  <c r="I30" i="5"/>
  <c r="J30" i="5"/>
  <c r="K30" i="5"/>
  <c r="L30" i="5"/>
  <c r="M30" i="5"/>
  <c r="O30" i="5"/>
  <c r="F30" i="5"/>
  <c r="N30" i="5"/>
  <c r="P30" i="5"/>
  <c r="K32" i="5"/>
  <c r="L32" i="5"/>
  <c r="M32" i="5"/>
  <c r="N32" i="5"/>
  <c r="O32" i="5"/>
  <c r="P32" i="5"/>
  <c r="C32" i="5"/>
  <c r="Q32" i="5"/>
  <c r="R32" i="5"/>
  <c r="S32" i="5"/>
  <c r="H32" i="5"/>
  <c r="J32" i="5"/>
  <c r="F32" i="5"/>
  <c r="G32" i="5"/>
  <c r="D32" i="5"/>
  <c r="E32" i="5"/>
  <c r="I32" i="5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C30" i="6"/>
  <c r="Q30" i="6"/>
  <c r="H33" i="5"/>
  <c r="I33" i="5"/>
  <c r="J33" i="5"/>
  <c r="L33" i="5"/>
  <c r="M33" i="5"/>
  <c r="C33" i="5"/>
  <c r="D33" i="5"/>
  <c r="F33" i="5"/>
  <c r="K33" i="5"/>
  <c r="N33" i="5"/>
  <c r="O33" i="5"/>
  <c r="P33" i="5"/>
  <c r="Q33" i="5"/>
  <c r="S33" i="5"/>
  <c r="R33" i="5"/>
  <c r="E33" i="5"/>
  <c r="G33" i="5"/>
  <c r="O31" i="6"/>
  <c r="P31" i="6"/>
  <c r="C31" i="6"/>
  <c r="Q31" i="6"/>
  <c r="D31" i="6"/>
  <c r="R31" i="6"/>
  <c r="N31" i="6"/>
  <c r="E31" i="6"/>
  <c r="S31" i="6"/>
  <c r="F31" i="6"/>
  <c r="G31" i="6"/>
  <c r="H31" i="6"/>
  <c r="I31" i="6"/>
  <c r="J31" i="6"/>
  <c r="K31" i="6"/>
  <c r="M31" i="6"/>
  <c r="L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<sst xmlns="http://schemas.openxmlformats.org/spreadsheetml/2006/main" count="155" uniqueCount="56">
  <si>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</si>
  <si>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</si>
  <si>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</si>
  <si>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</si>
  <si>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</si>
  <si>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</si>
  <si>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</si>
  <si>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</si>
  <si>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</si>
  <si>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</si>
  <si>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</si>
  <si>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</si>
  <si>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</si>
  <si>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</si>
  <si>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</si>
  <si>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</si>
  <si>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</si>
  <si>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</si>
  <si>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</si>
  <si>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</si>
  <si>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</si>
  <si>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</si>
  <si>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</si>
  <si>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</si>
  <si>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</si>
  <si>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</si>
  <si>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</si>
  <si>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</si>
  <si>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</si>
  <si>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</si>
  <si>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</si>
  <si>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</si>
  <si>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</si>
  <si>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</si>
  <si>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</si>
  <si>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</si>
  <si>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</si>
  <si>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</si>
  <si>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</si>
  <si>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</si>
  <si>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</si>
  <si>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</si>
  <si>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</si>
  <si>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</si>
  <si>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</si>
  <si>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</si>
  <si>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</si>
  <si>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</si>
  <si>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</si>
  <si>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</si>
  <si>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</si>
  <si>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</si>
  <si>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</si>
  <si>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</si>
  <si>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VD30 - Moulin-aux-Ânes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</si>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</sst>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G37" sqref="G3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40842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/>
      <c r="J12" s="8">
        <v>1</v>
      </c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>
        <v>2</v>
      </c>
      <c r="J13" s="8">
        <v>1</v>
      </c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1</v>
      </c>
      <c r="J14" s="8">
        <v>1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/>
      <c r="J15" s="8">
        <v>3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4</v>
      </c>
      <c r="J16" s="8">
        <v>1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>
        <v>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5</v>
      </c>
      <c r="J19" s="8">
        <v>3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/>
      <c r="E25" s="8"/>
      <c r="F25" s="8"/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20</v>
      </c>
      <c r="J54" s="12">
        <f t="shared" si="0"/>
        <v>11</v>
      </c>
      <c r="K54" s="12">
        <f t="shared" si="0"/>
        <v>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1.3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25.6</v>
      </c>
      <c r="J55" s="20">
        <f t="shared" si="3"/>
        <v>14.1</v>
      </c>
      <c r="K55" s="20">
        <f t="shared" si="3"/>
        <v>2.6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44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0.43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2.99</v>
      </c>
      <c r="J56" s="22">
        <f>ROUND('Calcul surface terriere'!J53, 2)</f>
        <v>1.57</v>
      </c>
      <c r="K56" s="22">
        <f>ROUND('Calcul surface terriere'!K53, 2)</f>
        <v>0.09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5.0999999999999996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0.55000000000000004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3.84</v>
      </c>
      <c r="J57" s="22">
        <f>ROUND('Calcul surface terriere'!J54, 2)</f>
        <v>2.0099999999999998</v>
      </c>
      <c r="K57" s="22">
        <f>ROUND('Calcul surface terriere'!K54, 2)</f>
        <v>0.12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6.5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8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59</v>
      </c>
      <c r="J58" s="24">
        <f>ROUND(100 * 'Calcul surface terriere'!J55,0)</f>
        <v>31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5.7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34.4</v>
      </c>
      <c r="J59" s="26">
        <f>ROUND('Calcul volume sur pied'!J53, 1)</f>
        <v>18.100000000000001</v>
      </c>
      <c r="K59" s="26">
        <f>ROUND('Calcul volume sur pied'!K53, 1)</f>
        <v>0.8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59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7.3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44</v>
      </c>
      <c r="J60" s="26">
        <f>ROUND('Calcul volume sur pied'!J54, 1)</f>
        <v>23.2</v>
      </c>
      <c r="K60" s="26">
        <f>ROUND('Calcul volume sur pied'!K54, 1)</f>
        <v>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75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58</v>
      </c>
      <c r="J61" s="24">
        <f>ROUND(100 * 'Calcul volume sur pied'!J55, 0)</f>
        <v>31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1.2820512820512819</v>
      </c>
      <c r="K12" s="8">
        <f>'Protocole Inventaire'!K12/$B$6</f>
        <v>1.2820512820512819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2.5641025641025639</v>
      </c>
      <c r="J13" s="8">
        <f>'Protocole Inventaire'!J13/$B$6</f>
        <v>1.2820512820512819</v>
      </c>
      <c r="K13" s="8">
        <f>'Protocole Inventaire'!K13/$B$6</f>
        <v>1.2820512820512819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1.2820512820512819</v>
      </c>
      <c r="J14" s="8">
        <f>'Protocole Inventaire'!J14/$B$6</f>
        <v>1.2820512820512819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3.8461538461538458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5.1282051282051277</v>
      </c>
      <c r="J16" s="8">
        <f>'Protocole Inventaire'!J16/$B$6</f>
        <v>1.2820512820512819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6.4102564102564097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6.4102564102564097</v>
      </c>
      <c r="J19" s="8">
        <f>'Protocole Inventaire'!J19/$B$6</f>
        <v>3.8461538461538458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3.8461538461538458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1.2820512820512819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1.2820512820512819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3.8013271108436497E-2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5.3092915845667513E-2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7.0685834705770348E-2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0.27237608306623512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0.11341149479459153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0.58904862254808621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0.43008403427644265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0.43008403427644265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2.9920528432789188</v>
      </c>
      <c r="J53">
        <f t="shared" si="0"/>
        <v>1.56671225634523</v>
      </c>
      <c r="K53">
        <f t="shared" si="0"/>
        <v>9.110618695410401E-2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5.0799553208546948</v>
      </c>
    </row>
    <row r="54" spans="1:20" x14ac:dyDescent="0.25">
      <c r="A54" t="s">
        <v>49</v>
      </c>
      <c r="B54" t="s">
        <v>30</v>
      </c>
      <c r="C54">
        <f>C53/$B$6</f>
        <v>0.55138978753390078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3.8359651836909214</v>
      </c>
      <c r="J54">
        <f t="shared" si="1"/>
        <v>2.0086054568528589</v>
      </c>
      <c r="K54">
        <f t="shared" si="1"/>
        <v>0.11680280378731282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6.5127632318649944</v>
      </c>
    </row>
    <row r="55" spans="1:20" x14ac:dyDescent="0.25">
      <c r="A55" t="s">
        <v>49</v>
      </c>
      <c r="B55" t="s">
        <v>50</v>
      </c>
      <c r="C55">
        <f>C54/$T54</f>
        <v>8.4662956091527505E-2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0.58899196042053181</v>
      </c>
      <c r="J55">
        <f t="shared" si="2"/>
        <v>0.30841063698206556</v>
      </c>
      <c r="K55">
        <f t="shared" si="2"/>
        <v>1.7934446505875078E-2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0.28999999999999998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0.92</v>
      </c>
      <c r="J13" s="8">
        <f>'Protocole Inventaire'!J13*$B13</f>
        <v>0.46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0.67</v>
      </c>
      <c r="J14" s="8">
        <f>'Protocole Inventaire'!J14*$B14</f>
        <v>0.67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2.7600000000000002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1.21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7.8000000000000007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7.0500000000000007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5.66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5.66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34.35</v>
      </c>
      <c r="J53">
        <f t="shared" si="0"/>
        <v>18.100000000000001</v>
      </c>
      <c r="K53">
        <f t="shared" si="0"/>
        <v>0.75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58.860000000000007</v>
      </c>
    </row>
    <row r="54" spans="1:20" x14ac:dyDescent="0.25">
      <c r="A54" t="s">
        <v>53</v>
      </c>
      <c r="B54" t="s">
        <v>30</v>
      </c>
      <c r="C54">
        <f>C53/$B$6</f>
        <v>7.2564102564102564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44.03846153846154</v>
      </c>
      <c r="J54">
        <f t="shared" si="1"/>
        <v>23.205128205128204</v>
      </c>
      <c r="K54">
        <f t="shared" si="1"/>
        <v>0.96153846153846145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75.461538461538467</v>
      </c>
    </row>
    <row r="55" spans="1:20" x14ac:dyDescent="0.25">
      <c r="A55" t="s">
        <v>53</v>
      </c>
      <c r="B55" t="s">
        <v>50</v>
      </c>
      <c r="C55">
        <f>C54/$T54</f>
        <v>9.6160380564050282E-2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0.58358817533129459</v>
      </c>
      <c r="J55">
        <f t="shared" si="2"/>
        <v>0.30750934420659187</v>
      </c>
      <c r="K55">
        <f t="shared" si="2"/>
        <v>1.2742099898063198E-2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2025-07-31T10:00:59Z</dcterms:modified>
</cp:coreProperties>
</file>