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.ti.ch\redir$\Desktop\t153996\Desktop\Sup.Tip reticolo cantonale\ST Capriasca_Bidogno Bazziga\ST_Bidogno\"/>
    </mc:Choice>
  </mc:AlternateContent>
  <bookViews>
    <workbookView xWindow="0" yWindow="0" windowWidth="17250" windowHeight="5835"/>
  </bookViews>
  <sheets>
    <sheet name="FIUME_BE" sheetId="1" r:id="rId1"/>
  </sheets>
  <calcPr calcId="162913"/>
</workbook>
</file>

<file path=xl/calcChain.xml><?xml version="1.0" encoding="utf-8"?>
<calcChain xmlns="http://schemas.openxmlformats.org/spreadsheetml/2006/main">
  <c r="I13" i="1" l="1"/>
  <c r="L14" i="1"/>
  <c r="L11" i="1"/>
  <c r="L10" i="1"/>
  <c r="L12" i="1"/>
  <c r="L13" i="1"/>
  <c r="L9" i="1"/>
  <c r="L8" i="1"/>
  <c r="K8" i="1"/>
  <c r="K14" i="1"/>
  <c r="K10" i="1"/>
  <c r="K12" i="1"/>
  <c r="K9" i="1"/>
  <c r="K11" i="1"/>
  <c r="K13" i="1"/>
  <c r="I9" i="1"/>
  <c r="I14" i="1"/>
  <c r="I8" i="1"/>
  <c r="I11" i="1"/>
  <c r="I10" i="1"/>
  <c r="I12" i="1"/>
  <c r="F6" i="1"/>
  <c r="I20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I22" i="1"/>
  <c r="K20" i="1" l="1"/>
  <c r="K22" i="1"/>
  <c r="K15" i="1"/>
  <c r="L15" i="1"/>
  <c r="L16" i="1" s="1"/>
  <c r="I15" i="1"/>
  <c r="I21" i="1"/>
  <c r="K21" i="1" l="1"/>
  <c r="K23" i="1" s="1"/>
  <c r="I23" i="1"/>
  <c r="J8" i="1"/>
  <c r="I16" i="1"/>
  <c r="J9" i="1"/>
  <c r="J14" i="1"/>
  <c r="J13" i="1"/>
  <c r="J11" i="1"/>
  <c r="J10" i="1"/>
  <c r="J12" i="1"/>
  <c r="J20" i="1" l="1"/>
  <c r="J22" i="1"/>
  <c r="J21" i="1"/>
</calcChain>
</file>

<file path=xl/sharedStrings.xml><?xml version="1.0" encoding="utf-8"?>
<sst xmlns="http://schemas.openxmlformats.org/spreadsheetml/2006/main" count="343" uniqueCount="36">
  <si>
    <t>La</t>
  </si>
  <si>
    <t>Pe</t>
  </si>
  <si>
    <t>Fr</t>
  </si>
  <si>
    <t>Fa</t>
  </si>
  <si>
    <t>AB</t>
  </si>
  <si>
    <t>Qu</t>
  </si>
  <si>
    <t>Numero</t>
  </si>
  <si>
    <t>Specie</t>
  </si>
  <si>
    <t>Volume</t>
  </si>
  <si>
    <t>DPU</t>
  </si>
  <si>
    <t>Tariffa</t>
  </si>
  <si>
    <t>Nr. piante</t>
  </si>
  <si>
    <t>%</t>
  </si>
  <si>
    <r>
      <t xml:space="preserve">DPU </t>
    </r>
    <r>
      <rPr>
        <sz val="10"/>
        <rFont val="Calibri"/>
        <family val="2"/>
      </rPr>
      <t>Ø (cm)</t>
    </r>
  </si>
  <si>
    <t>Volume (m3)</t>
  </si>
  <si>
    <t>Qurcia sp. (Qu)</t>
  </si>
  <si>
    <t>Stima all'ettaro (ha)</t>
  </si>
  <si>
    <t>Pz. superficie 1 ha</t>
  </si>
  <si>
    <t>DPU &gt;= 16 cm</t>
  </si>
  <si>
    <t>DPU &gt;= 24 cm</t>
  </si>
  <si>
    <t>DPU &gt;= 36 cm</t>
  </si>
  <si>
    <t xml:space="preserve">totale </t>
  </si>
  <si>
    <t>Larice (La)</t>
  </si>
  <si>
    <t>Faggio (Fa)</t>
  </si>
  <si>
    <t>Frassino (Fr)</t>
  </si>
  <si>
    <t>Abete rosso (Pe)</t>
  </si>
  <si>
    <t>Abete bianco (AB)</t>
  </si>
  <si>
    <t>CaB</t>
  </si>
  <si>
    <t xml:space="preserve"> Cavallettamento della superficie tipo (ST) di Bazziga a Bidogno; zona Fiume Bello</t>
  </si>
  <si>
    <t>Classi di diametro</t>
  </si>
  <si>
    <t>Carpino bianco (CaB)</t>
  </si>
  <si>
    <t>DPU &gt;=  8 cm</t>
  </si>
  <si>
    <t>totale misurato 0,86 (ha)</t>
  </si>
  <si>
    <t>Pz. superficie 0.86 ha</t>
  </si>
  <si>
    <t>Superficie (ha):</t>
  </si>
  <si>
    <t>Non rilevate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</si>
</sst>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164" fontId="0" fillId="0" borderId="0" xfId="0" applyNumberFormat="1" applyBorder="1"/>
    <xf numFmtId="164" fontId="0" fillId="0" borderId="1" xfId="0" applyNumberFormat="1" applyBorder="1"/>
    <xf numFmtId="0" fontId="2" fillId="0" borderId="3" xfId="0" applyFont="1" applyBorder="1"/>
    <xf numFmtId="0" fontId="2" fillId="0" borderId="0" xfId="0" applyFont="1"/>
    <xf numFmtId="0" fontId="0" fillId="0" borderId="3" xfId="0" applyBorder="1"/>
    <xf numFmtId="0" fontId="0" fillId="0" borderId="5" xfId="0" applyBorder="1"/>
    <xf numFmtId="0" fontId="2" fillId="0" borderId="0" xfId="0" applyFont="1" applyBorder="1"/>
    <xf numFmtId="164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 applyBorder="1"/>
    <xf numFmtId="0" fontId="3" fillId="0" borderId="0" xfId="0" applyFont="1" applyBorder="1"/>
    <xf numFmtId="1" fontId="0" fillId="0" borderId="1" xfId="0" applyNumberFormat="1" applyBorder="1"/>
    <xf numFmtId="0" fontId="0" fillId="0" borderId="0" xfId="0" applyFill="1"/>
    <xf numFmtId="164" fontId="2" fillId="0" borderId="0" xfId="0" applyNumberFormat="1" applyFont="1" applyBorder="1"/>
    <xf numFmtId="1" fontId="2" fillId="0" borderId="0" xfId="0" applyNumberFormat="1" applyFont="1" applyBorder="1"/>
    <xf numFmtId="164" fontId="0" fillId="0" borderId="3" xfId="0" applyNumberFormat="1" applyBorder="1"/>
    <xf numFmtId="1" fontId="0" fillId="0" borderId="3" xfId="0" applyNumberFormat="1" applyBorder="1"/>
    <xf numFmtId="1" fontId="2" fillId="0" borderId="0" xfId="0" applyNumberFormat="1" applyFont="1"/>
    <xf numFmtId="1" fontId="0" fillId="0" borderId="4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0" fontId="0" fillId="2" borderId="0" xfId="0" applyFill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6"/>
  <sheetViews>
    <sheetView tabSelected="1" workbookViewId="0">
      <selection activeCell="I30" sqref="I30"/>
    </sheetView>
  </sheetViews>
  <sheetFormatPr defaultRowHeight="15" x14ac:dyDescent="0.25"/>
  <cols>
    <col min="1" max="1" width="12.7109375" customWidth="1"/>
    <col min="2" max="2" width="9" customWidth="1"/>
    <col min="3" max="3" width="7.140625" customWidth="1"/>
    <col min="4" max="4" width="8.5703125" customWidth="1"/>
    <col min="5" max="5" width="10" customWidth="1"/>
    <col min="6" max="6" width="29" customWidth="1"/>
    <col min="7" max="7" width="7.42578125" customWidth="1"/>
    <col min="8" max="8" width="24.42578125" customWidth="1"/>
    <col min="9" max="9" width="19.42578125" customWidth="1"/>
    <col min="10" max="10" width="9.140625" customWidth="1"/>
    <col min="11" max="11" width="17.5703125" customWidth="1"/>
    <col min="12" max="12" width="13.140625" customWidth="1"/>
  </cols>
  <sheetData>
    <row r="1" spans="1:23" x14ac:dyDescent="0.25">
      <c r="A1" s="35" t="s">
        <v>28</v>
      </c>
      <c r="B1" s="36"/>
      <c r="C1" s="36"/>
      <c r="D1" s="36"/>
      <c r="E1" s="36"/>
      <c r="F1" s="36"/>
      <c r="G1" s="36"/>
      <c r="V1" s="1"/>
      <c r="W1" s="1"/>
    </row>
    <row r="4" spans="1:23" x14ac:dyDescent="0.25">
      <c r="A4" t="s">
        <v>6</v>
      </c>
      <c r="B4" t="s">
        <v>7</v>
      </c>
      <c r="C4" t="s">
        <v>9</v>
      </c>
      <c r="D4" t="s">
        <v>10</v>
      </c>
      <c r="E4" t="s">
        <v>8</v>
      </c>
      <c r="F4" s="2" t="s">
        <v>29</v>
      </c>
      <c r="I4" s="31" t="s">
        <v>34</v>
      </c>
      <c r="J4" s="31">
        <v>0.86</v>
      </c>
    </row>
    <row r="5" spans="1:23" x14ac:dyDescent="0.25">
      <c r="C5" s="1"/>
      <c r="D5" s="1"/>
    </row>
    <row r="6" spans="1:23" x14ac:dyDescent="0.25">
      <c r="A6">
        <v>1</v>
      </c>
      <c r="B6" t="s">
        <v>4</v>
      </c>
      <c r="C6">
        <v>16.100000000000001</v>
      </c>
      <c r="D6">
        <v>5</v>
      </c>
      <c r="E6">
        <v>0.15</v>
      </c>
      <c r="F6" t="str">
        <f t="shared" ref="F6:F69" si="0">IF(C6&gt;=36,"DPU &gt;= 36 cm",IF(C6&gt;=24,"DPU &gt;= 24 cm",IF(C6&gt;=12,"DPU &gt;= 16 cm")))</f>
        <v>DPU &gt;= 16 cm</v>
      </c>
    </row>
    <row r="7" spans="1:23" x14ac:dyDescent="0.25">
      <c r="A7">
        <v>2</v>
      </c>
      <c r="B7" t="s">
        <v>4</v>
      </c>
      <c r="C7">
        <v>16.600000000000001</v>
      </c>
      <c r="D7">
        <v>5</v>
      </c>
      <c r="E7">
        <v>0.15</v>
      </c>
      <c r="F7" t="str">
        <f t="shared" si="0"/>
        <v>DPU &gt;= 16 cm</v>
      </c>
      <c r="H7" s="5" t="s">
        <v>7</v>
      </c>
      <c r="I7" s="20" t="s">
        <v>11</v>
      </c>
      <c r="J7" s="20" t="s">
        <v>12</v>
      </c>
      <c r="K7" s="20" t="s">
        <v>13</v>
      </c>
      <c r="L7" s="20" t="s">
        <v>14</v>
      </c>
    </row>
    <row r="8" spans="1:23" x14ac:dyDescent="0.25">
      <c r="A8">
        <v>3</v>
      </c>
      <c r="B8" t="s">
        <v>4</v>
      </c>
      <c r="C8">
        <v>16.600000000000001</v>
      </c>
      <c r="D8">
        <v>5</v>
      </c>
      <c r="E8">
        <v>0.15</v>
      </c>
      <c r="F8" t="str">
        <f t="shared" si="0"/>
        <v>DPU &gt;= 16 cm</v>
      </c>
      <c r="H8" s="32" t="s">
        <v>22</v>
      </c>
      <c r="I8" s="11">
        <f>COUNTIF(B6:B316,"La")</f>
        <v>130</v>
      </c>
      <c r="J8" s="14">
        <f t="shared" ref="J8:J14" si="1">(I8/$I$15)*100</f>
        <v>41.80064308681672</v>
      </c>
      <c r="K8" s="13">
        <f>AVERAGEIF(B6:B316,"La",C6:C316)</f>
        <v>42.830000000000013</v>
      </c>
      <c r="L8" s="29">
        <f>SUMIF(B6:B316,"La",E6:E316)</f>
        <v>267.48000000000008</v>
      </c>
    </row>
    <row r="9" spans="1:23" x14ac:dyDescent="0.25">
      <c r="A9">
        <v>4</v>
      </c>
      <c r="B9" t="s">
        <v>4</v>
      </c>
      <c r="C9">
        <v>29.9</v>
      </c>
      <c r="D9">
        <v>5</v>
      </c>
      <c r="E9">
        <v>0.6</v>
      </c>
      <c r="F9" t="str">
        <f t="shared" si="0"/>
        <v>DPU &gt;= 24 cm</v>
      </c>
      <c r="H9" s="33" t="s">
        <v>23</v>
      </c>
      <c r="I9" s="5">
        <f>COUNTIF(B6:B316,"Fa")</f>
        <v>129</v>
      </c>
      <c r="J9" s="19">
        <f t="shared" si="1"/>
        <v>41.479099678456592</v>
      </c>
      <c r="K9" s="6">
        <f>AVERAGEIF(B7:B317,"Fa",C6:C317)</f>
        <v>37.837209302325597</v>
      </c>
      <c r="L9" s="25">
        <f>SUMIF(B7:B317,"Fa",E7:E317)</f>
        <v>188.40000000000003</v>
      </c>
    </row>
    <row r="10" spans="1:23" x14ac:dyDescent="0.25">
      <c r="A10">
        <v>5</v>
      </c>
      <c r="B10" t="s">
        <v>4</v>
      </c>
      <c r="C10">
        <v>72.8</v>
      </c>
      <c r="D10">
        <v>5</v>
      </c>
      <c r="E10">
        <v>6.45</v>
      </c>
      <c r="F10" t="str">
        <f t="shared" si="0"/>
        <v>DPU &gt;= 36 cm</v>
      </c>
      <c r="H10" s="33" t="s">
        <v>25</v>
      </c>
      <c r="I10" s="5">
        <f>COUNTIF(B4:B314,"Pe")</f>
        <v>24</v>
      </c>
      <c r="J10" s="19">
        <f t="shared" si="1"/>
        <v>7.7170418006430879</v>
      </c>
      <c r="K10" s="6">
        <f>AVERAGEIF(B8:B318,"Pe",C4:C318)</f>
        <v>42.795833333333327</v>
      </c>
      <c r="L10" s="25">
        <f>SUMIF(B8:B318,"Pe",E8:E318)</f>
        <v>47.250000000000007</v>
      </c>
    </row>
    <row r="11" spans="1:23" x14ac:dyDescent="0.25">
      <c r="A11">
        <v>6</v>
      </c>
      <c r="B11" t="s">
        <v>4</v>
      </c>
      <c r="C11">
        <v>34.6</v>
      </c>
      <c r="D11">
        <v>5</v>
      </c>
      <c r="E11">
        <v>0.9</v>
      </c>
      <c r="F11" t="str">
        <f t="shared" si="0"/>
        <v>DPU &gt;= 24 cm</v>
      </c>
      <c r="H11" s="33" t="s">
        <v>26</v>
      </c>
      <c r="I11" s="5">
        <f>COUNTIF(B4:B314,"AB")</f>
        <v>16</v>
      </c>
      <c r="J11" s="19">
        <f t="shared" si="1"/>
        <v>5.144694533762058</v>
      </c>
      <c r="K11" s="6">
        <f>AVERAGEIF(B4:B319,"AB",C4:C319)</f>
        <v>32.318750000000001</v>
      </c>
      <c r="L11" s="25">
        <f>SUMIF(B9:B319,"AB",E9:E319)</f>
        <v>20.699999999999996</v>
      </c>
    </row>
    <row r="12" spans="1:23" x14ac:dyDescent="0.25">
      <c r="A12">
        <v>7</v>
      </c>
      <c r="B12" t="s">
        <v>4</v>
      </c>
      <c r="C12">
        <v>32.1</v>
      </c>
      <c r="D12">
        <v>5</v>
      </c>
      <c r="E12">
        <v>0.9</v>
      </c>
      <c r="F12" t="str">
        <f t="shared" si="0"/>
        <v>DPU &gt;= 24 cm</v>
      </c>
      <c r="H12" s="33" t="s">
        <v>15</v>
      </c>
      <c r="I12" s="5">
        <f>COUNTIF(B7:B317,"Qu")</f>
        <v>7</v>
      </c>
      <c r="J12" s="19">
        <f t="shared" si="1"/>
        <v>2.2508038585209005</v>
      </c>
      <c r="K12" s="6">
        <f>AVERAGEIF(B7:B320,"Qu",C7:C320)</f>
        <v>36.828571428571422</v>
      </c>
      <c r="L12" s="25">
        <f>SUMIF(B10:B320,"Qu",E10:E320)</f>
        <v>8.5499999999999989</v>
      </c>
    </row>
    <row r="13" spans="1:23" x14ac:dyDescent="0.25">
      <c r="A13">
        <v>8</v>
      </c>
      <c r="B13" t="s">
        <v>4</v>
      </c>
      <c r="C13">
        <v>19.5</v>
      </c>
      <c r="D13">
        <v>5</v>
      </c>
      <c r="E13">
        <v>0.15</v>
      </c>
      <c r="F13" t="str">
        <f t="shared" si="0"/>
        <v>DPU &gt;= 16 cm</v>
      </c>
      <c r="H13" s="33" t="s">
        <v>24</v>
      </c>
      <c r="I13" s="5">
        <f>COUNTIF(B9:B319, "Fr")</f>
        <v>3</v>
      </c>
      <c r="J13" s="19">
        <f t="shared" si="1"/>
        <v>0.96463022508038598</v>
      </c>
      <c r="K13" s="6">
        <f>AVERAGEIF(B9:B319,"Fr",C9:C319)</f>
        <v>48.433333333333337</v>
      </c>
      <c r="L13" s="25">
        <f>SUMIF(B11:B321,"Fr",E11:E321)</f>
        <v>8.1</v>
      </c>
    </row>
    <row r="14" spans="1:23" x14ac:dyDescent="0.25">
      <c r="A14">
        <v>9</v>
      </c>
      <c r="B14" t="s">
        <v>4</v>
      </c>
      <c r="C14">
        <v>69</v>
      </c>
      <c r="D14">
        <v>5</v>
      </c>
      <c r="E14">
        <v>5.7</v>
      </c>
      <c r="F14" t="str">
        <f t="shared" si="0"/>
        <v>DPU &gt;= 36 cm</v>
      </c>
      <c r="H14" s="34" t="s">
        <v>30</v>
      </c>
      <c r="I14" s="3">
        <f>COUNTIF(B6:B316,"CaB")</f>
        <v>2</v>
      </c>
      <c r="J14" s="21">
        <f t="shared" si="1"/>
        <v>0.64308681672025725</v>
      </c>
      <c r="K14" s="7">
        <f>AVERAGEIF(B6:B316,"CaB",C6:C316)</f>
        <v>58.05</v>
      </c>
      <c r="L14" s="30">
        <f>SUMIF(B12:B322,"CaB",E12:E322)</f>
        <v>7.5</v>
      </c>
    </row>
    <row r="15" spans="1:23" x14ac:dyDescent="0.25">
      <c r="A15">
        <v>10</v>
      </c>
      <c r="B15" t="s">
        <v>4</v>
      </c>
      <c r="C15">
        <v>26.3</v>
      </c>
      <c r="D15">
        <v>5</v>
      </c>
      <c r="E15">
        <v>0.45</v>
      </c>
      <c r="F15" t="str">
        <f t="shared" si="0"/>
        <v>DPU &gt;= 24 cm</v>
      </c>
      <c r="H15" s="8" t="s">
        <v>32</v>
      </c>
      <c r="I15" s="12">
        <f>SUM(I8:I14)</f>
        <v>311</v>
      </c>
      <c r="J15" s="12">
        <v>100</v>
      </c>
      <c r="K15" s="23">
        <f>AVERAGE(K8:K14)</f>
        <v>42.727671056794811</v>
      </c>
      <c r="L15" s="23">
        <f>SUM(L8:L14)</f>
        <v>547.98000000000013</v>
      </c>
    </row>
    <row r="16" spans="1:23" x14ac:dyDescent="0.25">
      <c r="A16">
        <v>11</v>
      </c>
      <c r="B16" t="s">
        <v>4</v>
      </c>
      <c r="C16">
        <v>23.3</v>
      </c>
      <c r="D16">
        <v>5</v>
      </c>
      <c r="E16">
        <v>0.3</v>
      </c>
      <c r="F16" t="str">
        <f t="shared" si="0"/>
        <v>DPU &gt;= 16 cm</v>
      </c>
      <c r="H16" s="8" t="s">
        <v>16</v>
      </c>
      <c r="I16" s="24">
        <f>I15/J4</f>
        <v>361.62790697674421</v>
      </c>
      <c r="J16" s="12"/>
      <c r="K16" s="12"/>
      <c r="L16" s="24">
        <f>L15/J4</f>
        <v>637.18604651162809</v>
      </c>
    </row>
    <row r="17" spans="1:11" x14ac:dyDescent="0.25">
      <c r="A17">
        <v>12</v>
      </c>
      <c r="B17" t="s">
        <v>4</v>
      </c>
      <c r="C17">
        <v>17.5</v>
      </c>
      <c r="D17">
        <v>5</v>
      </c>
      <c r="E17">
        <v>0.15</v>
      </c>
      <c r="F17" t="str">
        <f t="shared" si="0"/>
        <v>DPU &gt;= 16 cm</v>
      </c>
    </row>
    <row r="18" spans="1:11" x14ac:dyDescent="0.25">
      <c r="A18">
        <v>13</v>
      </c>
      <c r="B18" t="s">
        <v>4</v>
      </c>
      <c r="C18">
        <v>47</v>
      </c>
      <c r="D18">
        <v>5</v>
      </c>
      <c r="E18">
        <v>2.1</v>
      </c>
      <c r="F18" t="str">
        <f t="shared" si="0"/>
        <v>DPU &gt;= 36 cm</v>
      </c>
      <c r="H18" s="10" t="s">
        <v>29</v>
      </c>
      <c r="I18" s="5" t="s">
        <v>33</v>
      </c>
      <c r="J18" s="5" t="s">
        <v>12</v>
      </c>
      <c r="K18" s="5" t="s">
        <v>17</v>
      </c>
    </row>
    <row r="19" spans="1:11" x14ac:dyDescent="0.25">
      <c r="A19">
        <v>14</v>
      </c>
      <c r="B19" t="s">
        <v>4</v>
      </c>
      <c r="C19">
        <v>42.2</v>
      </c>
      <c r="D19">
        <v>5</v>
      </c>
      <c r="E19">
        <v>1.65</v>
      </c>
      <c r="F19" t="str">
        <f t="shared" si="0"/>
        <v>DPU &gt;= 36 cm</v>
      </c>
      <c r="H19" s="11" t="s">
        <v>31</v>
      </c>
      <c r="I19" s="15" t="s">
        <v>35</v>
      </c>
      <c r="J19" s="14"/>
      <c r="K19" s="16"/>
    </row>
    <row r="20" spans="1:11" x14ac:dyDescent="0.25">
      <c r="A20">
        <v>15</v>
      </c>
      <c r="B20" t="s">
        <v>4</v>
      </c>
      <c r="C20">
        <v>16.600000000000001</v>
      </c>
      <c r="D20">
        <v>5</v>
      </c>
      <c r="E20">
        <v>0.15</v>
      </c>
      <c r="F20" t="str">
        <f t="shared" si="0"/>
        <v>DPU &gt;= 16 cm</v>
      </c>
      <c r="H20" s="20" t="s">
        <v>18</v>
      </c>
      <c r="I20" s="17">
        <f>COUNTIF(F6:F316,"DPU &gt;= 16 cm")</f>
        <v>40</v>
      </c>
      <c r="J20" s="19">
        <f t="shared" ref="J20:J22" si="2">(I20/$I$23)*100</f>
        <v>12.861736334405144</v>
      </c>
      <c r="K20" s="26">
        <f>I20/J4</f>
        <v>46.511627906976742</v>
      </c>
    </row>
    <row r="21" spans="1:11" x14ac:dyDescent="0.25">
      <c r="A21">
        <v>16</v>
      </c>
      <c r="B21" t="s">
        <v>4</v>
      </c>
      <c r="C21">
        <v>37</v>
      </c>
      <c r="D21">
        <v>5</v>
      </c>
      <c r="E21">
        <v>1.2</v>
      </c>
      <c r="F21" t="str">
        <f t="shared" si="0"/>
        <v>DPU &gt;= 36 cm</v>
      </c>
      <c r="H21" s="20" t="s">
        <v>19</v>
      </c>
      <c r="I21" s="17">
        <f>COUNTIF(F5:F606,"DPU &gt;= 24 cm")</f>
        <v>80</v>
      </c>
      <c r="J21" s="19">
        <f t="shared" si="2"/>
        <v>25.723472668810288</v>
      </c>
      <c r="K21" s="26">
        <f>I21/J4</f>
        <v>93.023255813953483</v>
      </c>
    </row>
    <row r="22" spans="1:11" x14ac:dyDescent="0.25">
      <c r="A22">
        <v>17</v>
      </c>
      <c r="B22" t="s">
        <v>3</v>
      </c>
      <c r="C22">
        <v>64.400000000000006</v>
      </c>
      <c r="D22">
        <v>5</v>
      </c>
      <c r="E22">
        <v>4.95</v>
      </c>
      <c r="F22" t="str">
        <f t="shared" si="0"/>
        <v>DPU &gt;= 36 cm</v>
      </c>
      <c r="H22" s="4" t="s">
        <v>20</v>
      </c>
      <c r="I22" s="18">
        <f>COUNTIF(F5:F606,"DPU &gt;= 36 cm")</f>
        <v>191</v>
      </c>
      <c r="J22" s="21">
        <f t="shared" si="2"/>
        <v>61.414790996784561</v>
      </c>
      <c r="K22" s="28">
        <f>I22/J4</f>
        <v>222.09302325581396</v>
      </c>
    </row>
    <row r="23" spans="1:11" x14ac:dyDescent="0.25">
      <c r="A23">
        <v>18</v>
      </c>
      <c r="B23" t="s">
        <v>3</v>
      </c>
      <c r="C23">
        <v>17.2</v>
      </c>
      <c r="D23">
        <v>5</v>
      </c>
      <c r="E23">
        <v>0.15</v>
      </c>
      <c r="F23" t="str">
        <f t="shared" si="0"/>
        <v>DPU &gt;= 16 cm</v>
      </c>
      <c r="H23" s="9" t="s">
        <v>21</v>
      </c>
      <c r="I23" s="9">
        <f>SUM(I20:I22)</f>
        <v>311</v>
      </c>
      <c r="J23" s="9">
        <v>100</v>
      </c>
      <c r="K23" s="27">
        <f>SUM(K20:K22)</f>
        <v>361.62790697674416</v>
      </c>
    </row>
    <row r="24" spans="1:11" x14ac:dyDescent="0.25">
      <c r="A24">
        <v>19</v>
      </c>
      <c r="B24" t="s">
        <v>3</v>
      </c>
      <c r="C24">
        <v>24.5</v>
      </c>
      <c r="D24">
        <v>5</v>
      </c>
      <c r="E24">
        <v>0.45</v>
      </c>
      <c r="F24" t="str">
        <f t="shared" si="0"/>
        <v>DPU &gt;= 24 cm</v>
      </c>
    </row>
    <row r="25" spans="1:11" x14ac:dyDescent="0.25">
      <c r="A25">
        <v>20</v>
      </c>
      <c r="B25" t="s">
        <v>3</v>
      </c>
      <c r="C25">
        <v>54.3</v>
      </c>
      <c r="D25">
        <v>5</v>
      </c>
      <c r="E25">
        <v>3.15</v>
      </c>
      <c r="F25" t="str">
        <f t="shared" si="0"/>
        <v>DPU &gt;= 36 cm</v>
      </c>
    </row>
    <row r="26" spans="1:11" x14ac:dyDescent="0.25">
      <c r="A26">
        <v>21</v>
      </c>
      <c r="B26" t="s">
        <v>3</v>
      </c>
      <c r="C26">
        <v>16.3</v>
      </c>
      <c r="D26">
        <v>5</v>
      </c>
      <c r="E26">
        <v>0.15</v>
      </c>
      <c r="F26" t="str">
        <f t="shared" si="0"/>
        <v>DPU &gt;= 16 cm</v>
      </c>
    </row>
    <row r="27" spans="1:11" x14ac:dyDescent="0.25">
      <c r="A27">
        <v>22</v>
      </c>
      <c r="B27" t="s">
        <v>3</v>
      </c>
      <c r="C27">
        <v>26.9</v>
      </c>
      <c r="D27">
        <v>5</v>
      </c>
      <c r="E27">
        <v>0.45</v>
      </c>
      <c r="F27" t="str">
        <f t="shared" si="0"/>
        <v>DPU &gt;= 24 cm</v>
      </c>
    </row>
    <row r="28" spans="1:11" x14ac:dyDescent="0.25">
      <c r="A28">
        <v>23</v>
      </c>
      <c r="B28" t="s">
        <v>3</v>
      </c>
      <c r="C28">
        <v>35.799999999999997</v>
      </c>
      <c r="D28">
        <v>5</v>
      </c>
      <c r="E28">
        <v>0.9</v>
      </c>
      <c r="F28" t="str">
        <f t="shared" si="0"/>
        <v>DPU &gt;= 24 cm</v>
      </c>
    </row>
    <row r="29" spans="1:11" x14ac:dyDescent="0.25">
      <c r="A29">
        <v>24</v>
      </c>
      <c r="B29" t="s">
        <v>3</v>
      </c>
      <c r="C29">
        <v>20.7</v>
      </c>
      <c r="D29">
        <v>5</v>
      </c>
      <c r="E29">
        <v>0.3</v>
      </c>
      <c r="F29" t="str">
        <f t="shared" si="0"/>
        <v>DPU &gt;= 16 cm</v>
      </c>
    </row>
    <row r="30" spans="1:11" x14ac:dyDescent="0.25">
      <c r="A30">
        <v>25</v>
      </c>
      <c r="B30" t="s">
        <v>3</v>
      </c>
      <c r="C30">
        <v>25.2</v>
      </c>
      <c r="D30">
        <v>5</v>
      </c>
      <c r="E30">
        <v>0.45</v>
      </c>
      <c r="F30" t="str">
        <f t="shared" si="0"/>
        <v>DPU &gt;= 24 cm</v>
      </c>
    </row>
    <row r="31" spans="1:11" x14ac:dyDescent="0.25">
      <c r="A31">
        <v>26</v>
      </c>
      <c r="B31" t="s">
        <v>3</v>
      </c>
      <c r="C31">
        <v>25.3</v>
      </c>
      <c r="D31">
        <v>5</v>
      </c>
      <c r="E31">
        <v>0.45</v>
      </c>
      <c r="F31" t="str">
        <f t="shared" si="0"/>
        <v>DPU &gt;= 24 cm</v>
      </c>
    </row>
    <row r="32" spans="1:11" x14ac:dyDescent="0.25">
      <c r="A32">
        <v>27</v>
      </c>
      <c r="B32" t="s">
        <v>3</v>
      </c>
      <c r="C32">
        <v>23.6</v>
      </c>
      <c r="D32">
        <v>5</v>
      </c>
      <c r="E32">
        <v>0.3</v>
      </c>
      <c r="F32" t="str">
        <f t="shared" si="0"/>
        <v>DPU &gt;= 16 cm</v>
      </c>
    </row>
    <row r="33" spans="1:6" x14ac:dyDescent="0.25">
      <c r="A33">
        <v>28</v>
      </c>
      <c r="B33" t="s">
        <v>3</v>
      </c>
      <c r="C33">
        <v>25.9</v>
      </c>
      <c r="D33">
        <v>5</v>
      </c>
      <c r="E33">
        <v>0.45</v>
      </c>
      <c r="F33" t="str">
        <f t="shared" si="0"/>
        <v>DPU &gt;= 24 cm</v>
      </c>
    </row>
    <row r="34" spans="1:6" x14ac:dyDescent="0.25">
      <c r="A34">
        <v>29</v>
      </c>
      <c r="B34" t="s">
        <v>3</v>
      </c>
      <c r="C34">
        <v>33.799999999999997</v>
      </c>
      <c r="D34">
        <v>5</v>
      </c>
      <c r="E34">
        <v>0.9</v>
      </c>
      <c r="F34" t="str">
        <f t="shared" si="0"/>
        <v>DPU &gt;= 24 cm</v>
      </c>
    </row>
    <row r="35" spans="1:6" x14ac:dyDescent="0.25">
      <c r="A35">
        <v>30</v>
      </c>
      <c r="B35" t="s">
        <v>3</v>
      </c>
      <c r="C35">
        <v>25.5</v>
      </c>
      <c r="D35">
        <v>5</v>
      </c>
      <c r="E35">
        <v>0.45</v>
      </c>
      <c r="F35" t="str">
        <f t="shared" si="0"/>
        <v>DPU &gt;= 24 cm</v>
      </c>
    </row>
    <row r="36" spans="1:6" x14ac:dyDescent="0.25">
      <c r="A36">
        <v>31</v>
      </c>
      <c r="B36" t="s">
        <v>3</v>
      </c>
      <c r="C36">
        <v>42.2</v>
      </c>
      <c r="D36">
        <v>5</v>
      </c>
      <c r="E36">
        <v>1.65</v>
      </c>
      <c r="F36" t="str">
        <f t="shared" si="0"/>
        <v>DPU &gt;= 36 cm</v>
      </c>
    </row>
    <row r="37" spans="1:6" x14ac:dyDescent="0.25">
      <c r="A37">
        <v>32</v>
      </c>
      <c r="B37" t="s">
        <v>3</v>
      </c>
      <c r="C37">
        <v>36</v>
      </c>
      <c r="D37">
        <v>5</v>
      </c>
      <c r="E37">
        <v>1.2</v>
      </c>
      <c r="F37" t="str">
        <f t="shared" si="0"/>
        <v>DPU &gt;= 36 cm</v>
      </c>
    </row>
    <row r="38" spans="1:6" x14ac:dyDescent="0.25">
      <c r="A38">
        <v>33</v>
      </c>
      <c r="B38" t="s">
        <v>3</v>
      </c>
      <c r="C38">
        <v>35.5</v>
      </c>
      <c r="D38">
        <v>5</v>
      </c>
      <c r="E38">
        <v>0.9</v>
      </c>
      <c r="F38" t="str">
        <f t="shared" si="0"/>
        <v>DPU &gt;= 24 cm</v>
      </c>
    </row>
    <row r="39" spans="1:6" x14ac:dyDescent="0.25">
      <c r="A39">
        <v>34</v>
      </c>
      <c r="B39" t="s">
        <v>3</v>
      </c>
      <c r="C39">
        <v>32.9</v>
      </c>
      <c r="D39">
        <v>5</v>
      </c>
      <c r="E39">
        <v>0.9</v>
      </c>
      <c r="F39" t="str">
        <f t="shared" si="0"/>
        <v>DPU &gt;= 24 cm</v>
      </c>
    </row>
    <row r="40" spans="1:6" x14ac:dyDescent="0.25">
      <c r="A40">
        <v>35</v>
      </c>
      <c r="B40" t="s">
        <v>3</v>
      </c>
      <c r="C40">
        <v>32.4</v>
      </c>
      <c r="D40">
        <v>5</v>
      </c>
      <c r="E40">
        <v>0.9</v>
      </c>
      <c r="F40" t="str">
        <f t="shared" si="0"/>
        <v>DPU &gt;= 24 cm</v>
      </c>
    </row>
    <row r="41" spans="1:6" x14ac:dyDescent="0.25">
      <c r="A41">
        <v>36</v>
      </c>
      <c r="B41" t="s">
        <v>3</v>
      </c>
      <c r="C41">
        <v>17.2</v>
      </c>
      <c r="D41">
        <v>5</v>
      </c>
      <c r="E41">
        <v>0.15</v>
      </c>
      <c r="F41" t="str">
        <f t="shared" si="0"/>
        <v>DPU &gt;= 16 cm</v>
      </c>
    </row>
    <row r="42" spans="1:6" x14ac:dyDescent="0.25">
      <c r="A42">
        <v>37</v>
      </c>
      <c r="B42" t="s">
        <v>3</v>
      </c>
      <c r="C42">
        <v>37.6</v>
      </c>
      <c r="D42">
        <v>5</v>
      </c>
      <c r="E42">
        <v>1.2</v>
      </c>
      <c r="F42" t="str">
        <f t="shared" si="0"/>
        <v>DPU &gt;= 36 cm</v>
      </c>
    </row>
    <row r="43" spans="1:6" x14ac:dyDescent="0.25">
      <c r="A43">
        <v>38</v>
      </c>
      <c r="B43" t="s">
        <v>3</v>
      </c>
      <c r="C43">
        <v>45.9</v>
      </c>
      <c r="D43">
        <v>5</v>
      </c>
      <c r="E43">
        <v>2.1</v>
      </c>
      <c r="F43" t="str">
        <f t="shared" si="0"/>
        <v>DPU &gt;= 36 cm</v>
      </c>
    </row>
    <row r="44" spans="1:6" x14ac:dyDescent="0.25">
      <c r="A44">
        <v>39</v>
      </c>
      <c r="B44" t="s">
        <v>3</v>
      </c>
      <c r="C44">
        <v>43.1</v>
      </c>
      <c r="D44">
        <v>5</v>
      </c>
      <c r="E44">
        <v>1.65</v>
      </c>
      <c r="F44" t="str">
        <f t="shared" si="0"/>
        <v>DPU &gt;= 36 cm</v>
      </c>
    </row>
    <row r="45" spans="1:6" x14ac:dyDescent="0.25">
      <c r="A45">
        <v>40</v>
      </c>
      <c r="B45" t="s">
        <v>3</v>
      </c>
      <c r="C45">
        <v>21</v>
      </c>
      <c r="D45">
        <v>5</v>
      </c>
      <c r="E45">
        <v>0.3</v>
      </c>
      <c r="F45" t="str">
        <f t="shared" si="0"/>
        <v>DPU &gt;= 16 cm</v>
      </c>
    </row>
    <row r="46" spans="1:6" x14ac:dyDescent="0.25">
      <c r="A46">
        <v>41</v>
      </c>
      <c r="B46" t="s">
        <v>3</v>
      </c>
      <c r="C46">
        <v>32.6</v>
      </c>
      <c r="D46">
        <v>5</v>
      </c>
      <c r="E46">
        <v>0.9</v>
      </c>
      <c r="F46" t="str">
        <f t="shared" si="0"/>
        <v>DPU &gt;= 24 cm</v>
      </c>
    </row>
    <row r="47" spans="1:6" x14ac:dyDescent="0.25">
      <c r="A47">
        <v>42</v>
      </c>
      <c r="B47" t="s">
        <v>3</v>
      </c>
      <c r="C47">
        <v>62.6</v>
      </c>
      <c r="D47">
        <v>5</v>
      </c>
      <c r="E47">
        <v>4.3499999999999996</v>
      </c>
      <c r="F47" t="str">
        <f t="shared" si="0"/>
        <v>DPU &gt;= 36 cm</v>
      </c>
    </row>
    <row r="48" spans="1:6" x14ac:dyDescent="0.25">
      <c r="A48">
        <v>43</v>
      </c>
      <c r="B48" t="s">
        <v>3</v>
      </c>
      <c r="C48">
        <v>51.9</v>
      </c>
      <c r="D48">
        <v>5</v>
      </c>
      <c r="E48">
        <v>2.5499999999999998</v>
      </c>
      <c r="F48" t="str">
        <f t="shared" si="0"/>
        <v>DPU &gt;= 36 cm</v>
      </c>
    </row>
    <row r="49" spans="1:6" x14ac:dyDescent="0.25">
      <c r="A49">
        <v>44</v>
      </c>
      <c r="B49" t="s">
        <v>3</v>
      </c>
      <c r="C49">
        <v>44.6</v>
      </c>
      <c r="D49">
        <v>5</v>
      </c>
      <c r="E49">
        <v>2.1</v>
      </c>
      <c r="F49" t="str">
        <f t="shared" si="0"/>
        <v>DPU &gt;= 36 cm</v>
      </c>
    </row>
    <row r="50" spans="1:6" x14ac:dyDescent="0.25">
      <c r="A50">
        <v>45</v>
      </c>
      <c r="B50" t="s">
        <v>3</v>
      </c>
      <c r="C50">
        <v>23.3</v>
      </c>
      <c r="D50">
        <v>5</v>
      </c>
      <c r="E50">
        <v>0.3</v>
      </c>
      <c r="F50" t="str">
        <f t="shared" si="0"/>
        <v>DPU &gt;= 16 cm</v>
      </c>
    </row>
    <row r="51" spans="1:6" x14ac:dyDescent="0.25">
      <c r="A51">
        <v>46</v>
      </c>
      <c r="B51" t="s">
        <v>3</v>
      </c>
      <c r="C51">
        <v>43.4</v>
      </c>
      <c r="D51">
        <v>5</v>
      </c>
      <c r="E51">
        <v>1.65</v>
      </c>
      <c r="F51" t="str">
        <f t="shared" si="0"/>
        <v>DPU &gt;= 36 cm</v>
      </c>
    </row>
    <row r="52" spans="1:6" x14ac:dyDescent="0.25">
      <c r="A52">
        <v>47</v>
      </c>
      <c r="B52" t="s">
        <v>3</v>
      </c>
      <c r="C52">
        <v>35.200000000000003</v>
      </c>
      <c r="D52">
        <v>5</v>
      </c>
      <c r="E52">
        <v>0.9</v>
      </c>
      <c r="F52" t="str">
        <f t="shared" si="0"/>
        <v>DPU &gt;= 24 cm</v>
      </c>
    </row>
    <row r="53" spans="1:6" x14ac:dyDescent="0.25">
      <c r="A53">
        <v>48</v>
      </c>
      <c r="B53" t="s">
        <v>3</v>
      </c>
      <c r="C53">
        <v>30.7</v>
      </c>
      <c r="D53">
        <v>5</v>
      </c>
      <c r="E53">
        <v>0.6</v>
      </c>
      <c r="F53" t="str">
        <f t="shared" si="0"/>
        <v>DPU &gt;= 24 cm</v>
      </c>
    </row>
    <row r="54" spans="1:6" x14ac:dyDescent="0.25">
      <c r="A54">
        <v>49</v>
      </c>
      <c r="B54" t="s">
        <v>3</v>
      </c>
      <c r="C54">
        <v>44.5</v>
      </c>
      <c r="D54">
        <v>5</v>
      </c>
      <c r="E54">
        <v>2.1</v>
      </c>
      <c r="F54" t="str">
        <f t="shared" si="0"/>
        <v>DPU &gt;= 36 cm</v>
      </c>
    </row>
    <row r="55" spans="1:6" x14ac:dyDescent="0.25">
      <c r="A55">
        <v>50</v>
      </c>
      <c r="B55" t="s">
        <v>3</v>
      </c>
      <c r="C55">
        <v>57.6</v>
      </c>
      <c r="D55">
        <v>5</v>
      </c>
      <c r="E55">
        <v>3.75</v>
      </c>
      <c r="F55" t="str">
        <f t="shared" si="0"/>
        <v>DPU &gt;= 36 cm</v>
      </c>
    </row>
    <row r="56" spans="1:6" x14ac:dyDescent="0.25">
      <c r="A56">
        <v>51</v>
      </c>
      <c r="B56" t="s">
        <v>3</v>
      </c>
      <c r="C56">
        <v>41.4</v>
      </c>
      <c r="D56">
        <v>5</v>
      </c>
      <c r="E56">
        <v>1.65</v>
      </c>
      <c r="F56" t="str">
        <f t="shared" si="0"/>
        <v>DPU &gt;= 36 cm</v>
      </c>
    </row>
    <row r="57" spans="1:6" x14ac:dyDescent="0.25">
      <c r="A57">
        <v>52</v>
      </c>
      <c r="B57" t="s">
        <v>3</v>
      </c>
      <c r="C57">
        <v>38.5</v>
      </c>
      <c r="D57">
        <v>5</v>
      </c>
      <c r="E57">
        <v>1.2</v>
      </c>
      <c r="F57" t="str">
        <f t="shared" si="0"/>
        <v>DPU &gt;= 36 cm</v>
      </c>
    </row>
    <row r="58" spans="1:6" x14ac:dyDescent="0.25">
      <c r="A58">
        <v>53</v>
      </c>
      <c r="B58" t="s">
        <v>3</v>
      </c>
      <c r="C58">
        <v>32.799999999999997</v>
      </c>
      <c r="D58">
        <v>5</v>
      </c>
      <c r="E58">
        <v>0.9</v>
      </c>
      <c r="F58" t="str">
        <f t="shared" si="0"/>
        <v>DPU &gt;= 24 cm</v>
      </c>
    </row>
    <row r="59" spans="1:6" x14ac:dyDescent="0.25">
      <c r="A59">
        <v>54</v>
      </c>
      <c r="B59" t="s">
        <v>3</v>
      </c>
      <c r="C59">
        <v>25.4</v>
      </c>
      <c r="D59">
        <v>5</v>
      </c>
      <c r="E59">
        <v>0.45</v>
      </c>
      <c r="F59" t="str">
        <f t="shared" si="0"/>
        <v>DPU &gt;= 24 cm</v>
      </c>
    </row>
    <row r="60" spans="1:6" x14ac:dyDescent="0.25">
      <c r="A60">
        <v>55</v>
      </c>
      <c r="B60" t="s">
        <v>3</v>
      </c>
      <c r="C60">
        <v>40</v>
      </c>
      <c r="D60">
        <v>5</v>
      </c>
      <c r="E60">
        <v>1.65</v>
      </c>
      <c r="F60" t="str">
        <f t="shared" si="0"/>
        <v>DPU &gt;= 36 cm</v>
      </c>
    </row>
    <row r="61" spans="1:6" x14ac:dyDescent="0.25">
      <c r="A61">
        <v>56</v>
      </c>
      <c r="B61" t="s">
        <v>3</v>
      </c>
      <c r="C61">
        <v>35.5</v>
      </c>
      <c r="D61">
        <v>5</v>
      </c>
      <c r="E61">
        <v>0.9</v>
      </c>
      <c r="F61" t="str">
        <f t="shared" si="0"/>
        <v>DPU &gt;= 24 cm</v>
      </c>
    </row>
    <row r="62" spans="1:6" x14ac:dyDescent="0.25">
      <c r="A62">
        <v>57</v>
      </c>
      <c r="B62" t="s">
        <v>3</v>
      </c>
      <c r="C62">
        <v>54.1</v>
      </c>
      <c r="D62">
        <v>5</v>
      </c>
      <c r="E62">
        <v>3.15</v>
      </c>
      <c r="F62" t="str">
        <f t="shared" si="0"/>
        <v>DPU &gt;= 36 cm</v>
      </c>
    </row>
    <row r="63" spans="1:6" x14ac:dyDescent="0.25">
      <c r="A63">
        <v>58</v>
      </c>
      <c r="B63" t="s">
        <v>3</v>
      </c>
      <c r="C63">
        <v>40.700000000000003</v>
      </c>
      <c r="D63">
        <v>5</v>
      </c>
      <c r="E63">
        <v>1.65</v>
      </c>
      <c r="F63" t="str">
        <f t="shared" si="0"/>
        <v>DPU &gt;= 36 cm</v>
      </c>
    </row>
    <row r="64" spans="1:6" x14ac:dyDescent="0.25">
      <c r="A64">
        <v>59</v>
      </c>
      <c r="B64" t="s">
        <v>3</v>
      </c>
      <c r="C64">
        <v>29.6</v>
      </c>
      <c r="D64">
        <v>5</v>
      </c>
      <c r="E64">
        <v>0.6</v>
      </c>
      <c r="F64" t="str">
        <f t="shared" si="0"/>
        <v>DPU &gt;= 24 cm</v>
      </c>
    </row>
    <row r="65" spans="1:6" x14ac:dyDescent="0.25">
      <c r="A65">
        <v>60</v>
      </c>
      <c r="B65" t="s">
        <v>3</v>
      </c>
      <c r="C65">
        <v>35.9</v>
      </c>
      <c r="D65">
        <v>5</v>
      </c>
      <c r="E65">
        <v>0.9</v>
      </c>
      <c r="F65" t="str">
        <f t="shared" si="0"/>
        <v>DPU &gt;= 24 cm</v>
      </c>
    </row>
    <row r="66" spans="1:6" x14ac:dyDescent="0.25">
      <c r="A66">
        <v>61</v>
      </c>
      <c r="B66" t="s">
        <v>3</v>
      </c>
      <c r="C66">
        <v>30.7</v>
      </c>
      <c r="D66">
        <v>5</v>
      </c>
      <c r="E66">
        <v>0.6</v>
      </c>
      <c r="F66" t="str">
        <f t="shared" si="0"/>
        <v>DPU &gt;= 24 cm</v>
      </c>
    </row>
    <row r="67" spans="1:6" x14ac:dyDescent="0.25">
      <c r="A67">
        <v>62</v>
      </c>
      <c r="B67" t="s">
        <v>3</v>
      </c>
      <c r="C67">
        <v>16.3</v>
      </c>
      <c r="D67">
        <v>5</v>
      </c>
      <c r="E67">
        <v>0.15</v>
      </c>
      <c r="F67" t="str">
        <f t="shared" si="0"/>
        <v>DPU &gt;= 16 cm</v>
      </c>
    </row>
    <row r="68" spans="1:6" x14ac:dyDescent="0.25">
      <c r="A68">
        <v>63</v>
      </c>
      <c r="B68" t="s">
        <v>3</v>
      </c>
      <c r="C68">
        <v>58</v>
      </c>
      <c r="D68">
        <v>5</v>
      </c>
      <c r="E68">
        <v>3.75</v>
      </c>
      <c r="F68" t="str">
        <f t="shared" si="0"/>
        <v>DPU &gt;= 36 cm</v>
      </c>
    </row>
    <row r="69" spans="1:6" x14ac:dyDescent="0.25">
      <c r="A69">
        <v>64</v>
      </c>
      <c r="B69" t="s">
        <v>3</v>
      </c>
      <c r="C69">
        <v>25.3</v>
      </c>
      <c r="D69">
        <v>5</v>
      </c>
      <c r="E69">
        <v>0.45</v>
      </c>
      <c r="F69" t="str">
        <f t="shared" si="0"/>
        <v>DPU &gt;= 24 cm</v>
      </c>
    </row>
    <row r="70" spans="1:6" x14ac:dyDescent="0.25">
      <c r="A70">
        <v>65</v>
      </c>
      <c r="B70" t="s">
        <v>3</v>
      </c>
      <c r="C70">
        <v>37.1</v>
      </c>
      <c r="D70">
        <v>5</v>
      </c>
      <c r="E70">
        <v>1.2</v>
      </c>
      <c r="F70" t="str">
        <f t="shared" ref="F70:F133" si="3">IF(C70&gt;=36,"DPU &gt;= 36 cm",IF(C70&gt;=24,"DPU &gt;= 24 cm",IF(C70&gt;=12,"DPU &gt;= 16 cm")))</f>
        <v>DPU &gt;= 36 cm</v>
      </c>
    </row>
    <row r="71" spans="1:6" x14ac:dyDescent="0.25">
      <c r="A71">
        <v>66</v>
      </c>
      <c r="B71" t="s">
        <v>3</v>
      </c>
      <c r="C71">
        <v>20.5</v>
      </c>
      <c r="D71">
        <v>5</v>
      </c>
      <c r="E71">
        <v>0.3</v>
      </c>
      <c r="F71" t="str">
        <f t="shared" si="3"/>
        <v>DPU &gt;= 16 cm</v>
      </c>
    </row>
    <row r="72" spans="1:6" x14ac:dyDescent="0.25">
      <c r="A72">
        <v>67</v>
      </c>
      <c r="B72" t="s">
        <v>3</v>
      </c>
      <c r="C72">
        <v>41.1</v>
      </c>
      <c r="D72">
        <v>5</v>
      </c>
      <c r="E72">
        <v>1.65</v>
      </c>
      <c r="F72" t="str">
        <f t="shared" si="3"/>
        <v>DPU &gt;= 36 cm</v>
      </c>
    </row>
    <row r="73" spans="1:6" x14ac:dyDescent="0.25">
      <c r="A73">
        <v>68</v>
      </c>
      <c r="B73" t="s">
        <v>3</v>
      </c>
      <c r="C73">
        <v>28.6</v>
      </c>
      <c r="D73">
        <v>5</v>
      </c>
      <c r="E73">
        <v>0.6</v>
      </c>
      <c r="F73" t="str">
        <f t="shared" si="3"/>
        <v>DPU &gt;= 24 cm</v>
      </c>
    </row>
    <row r="74" spans="1:6" x14ac:dyDescent="0.25">
      <c r="A74">
        <v>69</v>
      </c>
      <c r="B74" t="s">
        <v>3</v>
      </c>
      <c r="C74">
        <v>52.5</v>
      </c>
      <c r="D74">
        <v>5</v>
      </c>
      <c r="E74">
        <v>3.15</v>
      </c>
      <c r="F74" t="str">
        <f t="shared" si="3"/>
        <v>DPU &gt;= 36 cm</v>
      </c>
    </row>
    <row r="75" spans="1:6" x14ac:dyDescent="0.25">
      <c r="A75">
        <v>70</v>
      </c>
      <c r="B75" t="s">
        <v>3</v>
      </c>
      <c r="C75">
        <v>40.4</v>
      </c>
      <c r="D75">
        <v>5</v>
      </c>
      <c r="E75">
        <v>1.65</v>
      </c>
      <c r="F75" t="str">
        <f t="shared" si="3"/>
        <v>DPU &gt;= 36 cm</v>
      </c>
    </row>
    <row r="76" spans="1:6" x14ac:dyDescent="0.25">
      <c r="A76">
        <v>71</v>
      </c>
      <c r="B76" t="s">
        <v>3</v>
      </c>
      <c r="C76">
        <v>40.299999999999997</v>
      </c>
      <c r="D76">
        <v>5</v>
      </c>
      <c r="E76">
        <v>1.65</v>
      </c>
      <c r="F76" t="str">
        <f t="shared" si="3"/>
        <v>DPU &gt;= 36 cm</v>
      </c>
    </row>
    <row r="77" spans="1:6" x14ac:dyDescent="0.25">
      <c r="A77">
        <v>72</v>
      </c>
      <c r="B77" t="s">
        <v>3</v>
      </c>
      <c r="C77">
        <v>35.700000000000003</v>
      </c>
      <c r="D77">
        <v>5</v>
      </c>
      <c r="E77">
        <v>0.9</v>
      </c>
      <c r="F77" t="str">
        <f t="shared" si="3"/>
        <v>DPU &gt;= 24 cm</v>
      </c>
    </row>
    <row r="78" spans="1:6" x14ac:dyDescent="0.25">
      <c r="A78">
        <v>73</v>
      </c>
      <c r="B78" t="s">
        <v>3</v>
      </c>
      <c r="C78">
        <v>49.3</v>
      </c>
      <c r="D78">
        <v>5</v>
      </c>
      <c r="E78">
        <v>2.5499999999999998</v>
      </c>
      <c r="F78" t="str">
        <f t="shared" si="3"/>
        <v>DPU &gt;= 36 cm</v>
      </c>
    </row>
    <row r="79" spans="1:6" x14ac:dyDescent="0.25">
      <c r="A79">
        <v>74</v>
      </c>
      <c r="B79" t="s">
        <v>3</v>
      </c>
      <c r="C79">
        <v>29.9</v>
      </c>
      <c r="D79">
        <v>5</v>
      </c>
      <c r="E79">
        <v>0.6</v>
      </c>
      <c r="F79" t="str">
        <f t="shared" si="3"/>
        <v>DPU &gt;= 24 cm</v>
      </c>
    </row>
    <row r="80" spans="1:6" x14ac:dyDescent="0.25">
      <c r="A80">
        <v>75</v>
      </c>
      <c r="B80" t="s">
        <v>3</v>
      </c>
      <c r="C80">
        <v>49.5</v>
      </c>
      <c r="D80">
        <v>5</v>
      </c>
      <c r="E80">
        <v>2.5499999999999998</v>
      </c>
      <c r="F80" t="str">
        <f t="shared" si="3"/>
        <v>DPU &gt;= 36 cm</v>
      </c>
    </row>
    <row r="81" spans="1:6" x14ac:dyDescent="0.25">
      <c r="A81">
        <v>76</v>
      </c>
      <c r="B81" t="s">
        <v>3</v>
      </c>
      <c r="C81">
        <v>38.4</v>
      </c>
      <c r="D81">
        <v>5</v>
      </c>
      <c r="E81">
        <v>1.2</v>
      </c>
      <c r="F81" t="str">
        <f t="shared" si="3"/>
        <v>DPU &gt;= 36 cm</v>
      </c>
    </row>
    <row r="82" spans="1:6" x14ac:dyDescent="0.25">
      <c r="A82">
        <v>77</v>
      </c>
      <c r="B82" t="s">
        <v>3</v>
      </c>
      <c r="C82">
        <v>57.4</v>
      </c>
      <c r="D82">
        <v>5</v>
      </c>
      <c r="E82">
        <v>3.75</v>
      </c>
      <c r="F82" t="str">
        <f t="shared" si="3"/>
        <v>DPU &gt;= 36 cm</v>
      </c>
    </row>
    <row r="83" spans="1:6" x14ac:dyDescent="0.25">
      <c r="A83">
        <v>78</v>
      </c>
      <c r="B83" t="s">
        <v>3</v>
      </c>
      <c r="C83">
        <v>45.9</v>
      </c>
      <c r="D83">
        <v>5</v>
      </c>
      <c r="E83">
        <v>2.1</v>
      </c>
      <c r="F83" t="str">
        <f t="shared" si="3"/>
        <v>DPU &gt;= 36 cm</v>
      </c>
    </row>
    <row r="84" spans="1:6" x14ac:dyDescent="0.25">
      <c r="A84">
        <v>79</v>
      </c>
      <c r="B84" t="s">
        <v>3</v>
      </c>
      <c r="C84">
        <v>49.2</v>
      </c>
      <c r="D84">
        <v>5</v>
      </c>
      <c r="E84">
        <v>2.5499999999999998</v>
      </c>
      <c r="F84" t="str">
        <f t="shared" si="3"/>
        <v>DPU &gt;= 36 cm</v>
      </c>
    </row>
    <row r="85" spans="1:6" x14ac:dyDescent="0.25">
      <c r="A85">
        <v>80</v>
      </c>
      <c r="B85" t="s">
        <v>3</v>
      </c>
      <c r="C85">
        <v>20.399999999999999</v>
      </c>
      <c r="D85">
        <v>5</v>
      </c>
      <c r="E85">
        <v>0.3</v>
      </c>
      <c r="F85" t="str">
        <f t="shared" si="3"/>
        <v>DPU &gt;= 16 cm</v>
      </c>
    </row>
    <row r="86" spans="1:6" x14ac:dyDescent="0.25">
      <c r="A86">
        <v>81</v>
      </c>
      <c r="B86" t="s">
        <v>3</v>
      </c>
      <c r="C86">
        <v>41</v>
      </c>
      <c r="D86">
        <v>5</v>
      </c>
      <c r="E86">
        <v>1.65</v>
      </c>
      <c r="F86" t="str">
        <f t="shared" si="3"/>
        <v>DPU &gt;= 36 cm</v>
      </c>
    </row>
    <row r="87" spans="1:6" x14ac:dyDescent="0.25">
      <c r="A87">
        <v>82</v>
      </c>
      <c r="B87" t="s">
        <v>3</v>
      </c>
      <c r="C87">
        <v>42.4</v>
      </c>
      <c r="D87">
        <v>5</v>
      </c>
      <c r="E87">
        <v>1.65</v>
      </c>
      <c r="F87" t="str">
        <f t="shared" si="3"/>
        <v>DPU &gt;= 36 cm</v>
      </c>
    </row>
    <row r="88" spans="1:6" x14ac:dyDescent="0.25">
      <c r="A88">
        <v>83</v>
      </c>
      <c r="B88" t="s">
        <v>3</v>
      </c>
      <c r="C88">
        <v>27.3</v>
      </c>
      <c r="D88">
        <v>5</v>
      </c>
      <c r="E88">
        <v>0.45</v>
      </c>
      <c r="F88" t="str">
        <f t="shared" si="3"/>
        <v>DPU &gt;= 24 cm</v>
      </c>
    </row>
    <row r="89" spans="1:6" x14ac:dyDescent="0.25">
      <c r="A89">
        <v>84</v>
      </c>
      <c r="B89" t="s">
        <v>3</v>
      </c>
      <c r="C89">
        <v>39.799999999999997</v>
      </c>
      <c r="D89">
        <v>5</v>
      </c>
      <c r="E89">
        <v>1.2</v>
      </c>
      <c r="F89" t="str">
        <f t="shared" si="3"/>
        <v>DPU &gt;= 36 cm</v>
      </c>
    </row>
    <row r="90" spans="1:6" x14ac:dyDescent="0.25">
      <c r="A90">
        <v>85</v>
      </c>
      <c r="B90" t="s">
        <v>3</v>
      </c>
      <c r="C90">
        <v>22.8</v>
      </c>
      <c r="D90">
        <v>5</v>
      </c>
      <c r="E90">
        <v>0.3</v>
      </c>
      <c r="F90" t="str">
        <f t="shared" si="3"/>
        <v>DPU &gt;= 16 cm</v>
      </c>
    </row>
    <row r="91" spans="1:6" x14ac:dyDescent="0.25">
      <c r="A91">
        <v>86</v>
      </c>
      <c r="B91" t="s">
        <v>3</v>
      </c>
      <c r="C91">
        <v>22.8</v>
      </c>
      <c r="D91">
        <v>5</v>
      </c>
      <c r="E91">
        <v>0.3</v>
      </c>
      <c r="F91" t="str">
        <f t="shared" si="3"/>
        <v>DPU &gt;= 16 cm</v>
      </c>
    </row>
    <row r="92" spans="1:6" x14ac:dyDescent="0.25">
      <c r="A92">
        <v>87</v>
      </c>
      <c r="B92" t="s">
        <v>3</v>
      </c>
      <c r="C92">
        <v>42.4</v>
      </c>
      <c r="D92">
        <v>5</v>
      </c>
      <c r="E92">
        <v>1.65</v>
      </c>
      <c r="F92" t="str">
        <f t="shared" si="3"/>
        <v>DPU &gt;= 36 cm</v>
      </c>
    </row>
    <row r="93" spans="1:6" x14ac:dyDescent="0.25">
      <c r="A93">
        <v>88</v>
      </c>
      <c r="B93" t="s">
        <v>3</v>
      </c>
      <c r="C93">
        <v>41.3</v>
      </c>
      <c r="D93">
        <v>5</v>
      </c>
      <c r="E93">
        <v>1.65</v>
      </c>
      <c r="F93" t="str">
        <f t="shared" si="3"/>
        <v>DPU &gt;= 36 cm</v>
      </c>
    </row>
    <row r="94" spans="1:6" x14ac:dyDescent="0.25">
      <c r="A94">
        <v>89</v>
      </c>
      <c r="B94" t="s">
        <v>3</v>
      </c>
      <c r="C94">
        <v>22.4</v>
      </c>
      <c r="D94">
        <v>5</v>
      </c>
      <c r="E94">
        <v>0.3</v>
      </c>
      <c r="F94" t="str">
        <f t="shared" si="3"/>
        <v>DPU &gt;= 16 cm</v>
      </c>
    </row>
    <row r="95" spans="1:6" x14ac:dyDescent="0.25">
      <c r="A95">
        <v>90</v>
      </c>
      <c r="B95" t="s">
        <v>3</v>
      </c>
      <c r="C95">
        <v>43.8</v>
      </c>
      <c r="D95">
        <v>5</v>
      </c>
      <c r="E95">
        <v>1.65</v>
      </c>
      <c r="F95" t="str">
        <f t="shared" si="3"/>
        <v>DPU &gt;= 36 cm</v>
      </c>
    </row>
    <row r="96" spans="1:6" x14ac:dyDescent="0.25">
      <c r="A96">
        <v>91</v>
      </c>
      <c r="B96" t="s">
        <v>3</v>
      </c>
      <c r="C96">
        <v>45.6</v>
      </c>
      <c r="D96">
        <v>5</v>
      </c>
      <c r="E96">
        <v>2.1</v>
      </c>
      <c r="F96" t="str">
        <f t="shared" si="3"/>
        <v>DPU &gt;= 36 cm</v>
      </c>
    </row>
    <row r="97" spans="1:6" x14ac:dyDescent="0.25">
      <c r="A97">
        <v>92</v>
      </c>
      <c r="B97" t="s">
        <v>3</v>
      </c>
      <c r="C97">
        <v>36.200000000000003</v>
      </c>
      <c r="D97">
        <v>5</v>
      </c>
      <c r="E97">
        <v>1.2</v>
      </c>
      <c r="F97" t="str">
        <f t="shared" si="3"/>
        <v>DPU &gt;= 36 cm</v>
      </c>
    </row>
    <row r="98" spans="1:6" x14ac:dyDescent="0.25">
      <c r="A98">
        <v>93</v>
      </c>
      <c r="B98" t="s">
        <v>3</v>
      </c>
      <c r="C98">
        <v>46.3</v>
      </c>
      <c r="D98">
        <v>5</v>
      </c>
      <c r="E98">
        <v>2.1</v>
      </c>
      <c r="F98" t="str">
        <f t="shared" si="3"/>
        <v>DPU &gt;= 36 cm</v>
      </c>
    </row>
    <row r="99" spans="1:6" x14ac:dyDescent="0.25">
      <c r="A99">
        <v>94</v>
      </c>
      <c r="B99" t="s">
        <v>3</v>
      </c>
      <c r="C99">
        <v>26</v>
      </c>
      <c r="D99">
        <v>5</v>
      </c>
      <c r="E99">
        <v>0.45</v>
      </c>
      <c r="F99" t="str">
        <f t="shared" si="3"/>
        <v>DPU &gt;= 24 cm</v>
      </c>
    </row>
    <row r="100" spans="1:6" x14ac:dyDescent="0.25">
      <c r="A100">
        <v>95</v>
      </c>
      <c r="B100" t="s">
        <v>3</v>
      </c>
      <c r="C100">
        <v>46.3</v>
      </c>
      <c r="D100">
        <v>5</v>
      </c>
      <c r="E100">
        <v>2.1</v>
      </c>
      <c r="F100" t="str">
        <f t="shared" si="3"/>
        <v>DPU &gt;= 36 cm</v>
      </c>
    </row>
    <row r="101" spans="1:6" x14ac:dyDescent="0.25">
      <c r="A101">
        <v>96</v>
      </c>
      <c r="B101" t="s">
        <v>3</v>
      </c>
      <c r="C101">
        <v>28.6</v>
      </c>
      <c r="D101">
        <v>5</v>
      </c>
      <c r="E101">
        <v>0.6</v>
      </c>
      <c r="F101" t="str">
        <f t="shared" si="3"/>
        <v>DPU &gt;= 24 cm</v>
      </c>
    </row>
    <row r="102" spans="1:6" x14ac:dyDescent="0.25">
      <c r="A102">
        <v>97</v>
      </c>
      <c r="B102" t="s">
        <v>3</v>
      </c>
      <c r="C102">
        <v>48.1</v>
      </c>
      <c r="D102">
        <v>5</v>
      </c>
      <c r="E102">
        <v>2.5499999999999998</v>
      </c>
      <c r="F102" t="str">
        <f t="shared" si="3"/>
        <v>DPU &gt;= 36 cm</v>
      </c>
    </row>
    <row r="103" spans="1:6" x14ac:dyDescent="0.25">
      <c r="A103">
        <v>98</v>
      </c>
      <c r="B103" t="s">
        <v>3</v>
      </c>
      <c r="C103">
        <v>49.8</v>
      </c>
      <c r="D103">
        <v>5</v>
      </c>
      <c r="E103">
        <v>2.5499999999999998</v>
      </c>
      <c r="F103" t="str">
        <f t="shared" si="3"/>
        <v>DPU &gt;= 36 cm</v>
      </c>
    </row>
    <row r="104" spans="1:6" x14ac:dyDescent="0.25">
      <c r="A104">
        <v>99</v>
      </c>
      <c r="B104" t="s">
        <v>3</v>
      </c>
      <c r="C104">
        <v>19.100000000000001</v>
      </c>
      <c r="D104">
        <v>5</v>
      </c>
      <c r="E104">
        <v>0.15</v>
      </c>
      <c r="F104" t="str">
        <f t="shared" si="3"/>
        <v>DPU &gt;= 16 cm</v>
      </c>
    </row>
    <row r="105" spans="1:6" x14ac:dyDescent="0.25">
      <c r="A105">
        <v>100</v>
      </c>
      <c r="B105" t="s">
        <v>3</v>
      </c>
      <c r="C105">
        <v>31</v>
      </c>
      <c r="D105">
        <v>5</v>
      </c>
      <c r="E105">
        <v>0.6</v>
      </c>
      <c r="F105" t="str">
        <f t="shared" si="3"/>
        <v>DPU &gt;= 24 cm</v>
      </c>
    </row>
    <row r="106" spans="1:6" x14ac:dyDescent="0.25">
      <c r="A106">
        <v>101</v>
      </c>
      <c r="B106" t="s">
        <v>3</v>
      </c>
      <c r="C106">
        <v>37.5</v>
      </c>
      <c r="D106">
        <v>5</v>
      </c>
      <c r="E106">
        <v>1.2</v>
      </c>
      <c r="F106" t="str">
        <f t="shared" si="3"/>
        <v>DPU &gt;= 36 cm</v>
      </c>
    </row>
    <row r="107" spans="1:6" x14ac:dyDescent="0.25">
      <c r="A107">
        <v>102</v>
      </c>
      <c r="B107" t="s">
        <v>3</v>
      </c>
      <c r="C107">
        <v>44.3</v>
      </c>
      <c r="D107">
        <v>5</v>
      </c>
      <c r="E107">
        <v>2.1</v>
      </c>
      <c r="F107" t="str">
        <f t="shared" si="3"/>
        <v>DPU &gt;= 36 cm</v>
      </c>
    </row>
    <row r="108" spans="1:6" x14ac:dyDescent="0.25">
      <c r="A108">
        <v>103</v>
      </c>
      <c r="B108" t="s">
        <v>3</v>
      </c>
      <c r="C108">
        <v>44.2</v>
      </c>
      <c r="D108">
        <v>5</v>
      </c>
      <c r="E108">
        <v>2.1</v>
      </c>
      <c r="F108" t="str">
        <f t="shared" si="3"/>
        <v>DPU &gt;= 36 cm</v>
      </c>
    </row>
    <row r="109" spans="1:6" x14ac:dyDescent="0.25">
      <c r="A109">
        <v>104</v>
      </c>
      <c r="B109" t="s">
        <v>3</v>
      </c>
      <c r="C109">
        <v>38.299999999999997</v>
      </c>
      <c r="D109">
        <v>5</v>
      </c>
      <c r="E109">
        <v>1.2</v>
      </c>
      <c r="F109" t="str">
        <f t="shared" si="3"/>
        <v>DPU &gt;= 36 cm</v>
      </c>
    </row>
    <row r="110" spans="1:6" x14ac:dyDescent="0.25">
      <c r="A110">
        <v>105</v>
      </c>
      <c r="B110" t="s">
        <v>3</v>
      </c>
      <c r="C110">
        <v>56</v>
      </c>
      <c r="D110">
        <v>5</v>
      </c>
      <c r="E110">
        <v>3.75</v>
      </c>
      <c r="F110" t="str">
        <f t="shared" si="3"/>
        <v>DPU &gt;= 36 cm</v>
      </c>
    </row>
    <row r="111" spans="1:6" x14ac:dyDescent="0.25">
      <c r="A111">
        <v>106</v>
      </c>
      <c r="B111" t="s">
        <v>3</v>
      </c>
      <c r="C111">
        <v>48.4</v>
      </c>
      <c r="D111">
        <v>5</v>
      </c>
      <c r="E111">
        <v>2.5499999999999998</v>
      </c>
      <c r="F111" t="str">
        <f t="shared" si="3"/>
        <v>DPU &gt;= 36 cm</v>
      </c>
    </row>
    <row r="112" spans="1:6" x14ac:dyDescent="0.25">
      <c r="A112">
        <v>107</v>
      </c>
      <c r="B112" t="s">
        <v>3</v>
      </c>
      <c r="C112">
        <v>39.299999999999997</v>
      </c>
      <c r="D112">
        <v>5</v>
      </c>
      <c r="E112">
        <v>1.2</v>
      </c>
      <c r="F112" t="str">
        <f t="shared" si="3"/>
        <v>DPU &gt;= 36 cm</v>
      </c>
    </row>
    <row r="113" spans="1:6" x14ac:dyDescent="0.25">
      <c r="A113">
        <v>108</v>
      </c>
      <c r="B113" t="s">
        <v>3</v>
      </c>
      <c r="C113">
        <v>54.1</v>
      </c>
      <c r="D113">
        <v>5</v>
      </c>
      <c r="E113">
        <v>3.15</v>
      </c>
      <c r="F113" t="str">
        <f t="shared" si="3"/>
        <v>DPU &gt;= 36 cm</v>
      </c>
    </row>
    <row r="114" spans="1:6" x14ac:dyDescent="0.25">
      <c r="A114">
        <v>109</v>
      </c>
      <c r="B114" t="s">
        <v>3</v>
      </c>
      <c r="C114">
        <v>35.799999999999997</v>
      </c>
      <c r="D114">
        <v>5</v>
      </c>
      <c r="E114">
        <v>0.9</v>
      </c>
      <c r="F114" t="str">
        <f t="shared" si="3"/>
        <v>DPU &gt;= 24 cm</v>
      </c>
    </row>
    <row r="115" spans="1:6" x14ac:dyDescent="0.25">
      <c r="A115">
        <v>110</v>
      </c>
      <c r="B115" t="s">
        <v>3</v>
      </c>
      <c r="C115">
        <v>41.3</v>
      </c>
      <c r="D115">
        <v>5</v>
      </c>
      <c r="E115">
        <v>1.65</v>
      </c>
      <c r="F115" t="str">
        <f t="shared" si="3"/>
        <v>DPU &gt;= 36 cm</v>
      </c>
    </row>
    <row r="116" spans="1:6" x14ac:dyDescent="0.25">
      <c r="A116">
        <v>111</v>
      </c>
      <c r="B116" t="s">
        <v>3</v>
      </c>
      <c r="C116">
        <v>47</v>
      </c>
      <c r="D116">
        <v>5</v>
      </c>
      <c r="E116">
        <v>2.1</v>
      </c>
      <c r="F116" t="str">
        <f t="shared" si="3"/>
        <v>DPU &gt;= 36 cm</v>
      </c>
    </row>
    <row r="117" spans="1:6" x14ac:dyDescent="0.25">
      <c r="A117">
        <v>112</v>
      </c>
      <c r="B117" t="s">
        <v>3</v>
      </c>
      <c r="C117">
        <v>28.4</v>
      </c>
      <c r="D117">
        <v>5</v>
      </c>
      <c r="E117">
        <v>0.6</v>
      </c>
      <c r="F117" t="str">
        <f t="shared" si="3"/>
        <v>DPU &gt;= 24 cm</v>
      </c>
    </row>
    <row r="118" spans="1:6" x14ac:dyDescent="0.25">
      <c r="A118">
        <v>113</v>
      </c>
      <c r="B118" t="s">
        <v>3</v>
      </c>
      <c r="C118">
        <v>30</v>
      </c>
      <c r="D118">
        <v>5</v>
      </c>
      <c r="E118">
        <v>0.6</v>
      </c>
      <c r="F118" t="str">
        <f t="shared" si="3"/>
        <v>DPU &gt;= 24 cm</v>
      </c>
    </row>
    <row r="119" spans="1:6" x14ac:dyDescent="0.25">
      <c r="A119">
        <v>114</v>
      </c>
      <c r="B119" t="s">
        <v>3</v>
      </c>
      <c r="C119">
        <v>46.1</v>
      </c>
      <c r="D119">
        <v>5</v>
      </c>
      <c r="E119">
        <v>2.1</v>
      </c>
      <c r="F119" t="str">
        <f t="shared" si="3"/>
        <v>DPU &gt;= 36 cm</v>
      </c>
    </row>
    <row r="120" spans="1:6" x14ac:dyDescent="0.25">
      <c r="A120">
        <v>115</v>
      </c>
      <c r="B120" t="s">
        <v>3</v>
      </c>
      <c r="C120">
        <v>46.3</v>
      </c>
      <c r="D120">
        <v>5</v>
      </c>
      <c r="E120">
        <v>2.1</v>
      </c>
      <c r="F120" t="str">
        <f t="shared" si="3"/>
        <v>DPU &gt;= 36 cm</v>
      </c>
    </row>
    <row r="121" spans="1:6" x14ac:dyDescent="0.25">
      <c r="A121">
        <v>116</v>
      </c>
      <c r="B121" t="s">
        <v>3</v>
      </c>
      <c r="C121">
        <v>52.7</v>
      </c>
      <c r="D121">
        <v>5</v>
      </c>
      <c r="E121">
        <v>3.15</v>
      </c>
      <c r="F121" t="str">
        <f t="shared" si="3"/>
        <v>DPU &gt;= 36 cm</v>
      </c>
    </row>
    <row r="122" spans="1:6" x14ac:dyDescent="0.25">
      <c r="A122">
        <v>117</v>
      </c>
      <c r="B122" t="s">
        <v>3</v>
      </c>
      <c r="C122">
        <v>44</v>
      </c>
      <c r="D122">
        <v>5</v>
      </c>
      <c r="E122">
        <v>2.1</v>
      </c>
      <c r="F122" t="str">
        <f t="shared" si="3"/>
        <v>DPU &gt;= 36 cm</v>
      </c>
    </row>
    <row r="123" spans="1:6" x14ac:dyDescent="0.25">
      <c r="A123">
        <v>118</v>
      </c>
      <c r="B123" t="s">
        <v>3</v>
      </c>
      <c r="C123">
        <v>20.7</v>
      </c>
      <c r="D123">
        <v>5</v>
      </c>
      <c r="E123">
        <v>0.3</v>
      </c>
      <c r="F123" t="str">
        <f t="shared" si="3"/>
        <v>DPU &gt;= 16 cm</v>
      </c>
    </row>
    <row r="124" spans="1:6" x14ac:dyDescent="0.25">
      <c r="A124">
        <v>119</v>
      </c>
      <c r="B124" t="s">
        <v>3</v>
      </c>
      <c r="C124">
        <v>21.8</v>
      </c>
      <c r="D124">
        <v>5</v>
      </c>
      <c r="E124">
        <v>0.3</v>
      </c>
      <c r="F124" t="str">
        <f t="shared" si="3"/>
        <v>DPU &gt;= 16 cm</v>
      </c>
    </row>
    <row r="125" spans="1:6" x14ac:dyDescent="0.25">
      <c r="A125">
        <v>120</v>
      </c>
      <c r="B125" t="s">
        <v>3</v>
      </c>
      <c r="C125">
        <v>41.5</v>
      </c>
      <c r="D125">
        <v>5</v>
      </c>
      <c r="E125">
        <v>1.65</v>
      </c>
      <c r="F125" t="str">
        <f t="shared" si="3"/>
        <v>DPU &gt;= 36 cm</v>
      </c>
    </row>
    <row r="126" spans="1:6" x14ac:dyDescent="0.25">
      <c r="A126">
        <v>121</v>
      </c>
      <c r="B126" t="s">
        <v>3</v>
      </c>
      <c r="C126">
        <v>35</v>
      </c>
      <c r="D126">
        <v>5</v>
      </c>
      <c r="E126">
        <v>0.9</v>
      </c>
      <c r="F126" t="str">
        <f t="shared" si="3"/>
        <v>DPU &gt;= 24 cm</v>
      </c>
    </row>
    <row r="127" spans="1:6" x14ac:dyDescent="0.25">
      <c r="A127">
        <v>122</v>
      </c>
      <c r="B127" t="s">
        <v>3</v>
      </c>
      <c r="C127">
        <v>30.9</v>
      </c>
      <c r="D127">
        <v>5</v>
      </c>
      <c r="E127">
        <v>0.6</v>
      </c>
      <c r="F127" t="str">
        <f t="shared" si="3"/>
        <v>DPU &gt;= 24 cm</v>
      </c>
    </row>
    <row r="128" spans="1:6" x14ac:dyDescent="0.25">
      <c r="A128">
        <v>123</v>
      </c>
      <c r="B128" t="s">
        <v>3</v>
      </c>
      <c r="C128">
        <v>48.7</v>
      </c>
      <c r="D128">
        <v>5</v>
      </c>
      <c r="E128">
        <v>2.5499999999999998</v>
      </c>
      <c r="F128" t="str">
        <f t="shared" si="3"/>
        <v>DPU &gt;= 36 cm</v>
      </c>
    </row>
    <row r="129" spans="1:6" x14ac:dyDescent="0.25">
      <c r="A129">
        <v>124</v>
      </c>
      <c r="B129" t="s">
        <v>3</v>
      </c>
      <c r="C129">
        <v>39.5</v>
      </c>
      <c r="D129">
        <v>5</v>
      </c>
      <c r="E129">
        <v>1.2</v>
      </c>
      <c r="F129" t="str">
        <f t="shared" si="3"/>
        <v>DPU &gt;= 36 cm</v>
      </c>
    </row>
    <row r="130" spans="1:6" x14ac:dyDescent="0.25">
      <c r="A130">
        <v>125</v>
      </c>
      <c r="B130" t="s">
        <v>3</v>
      </c>
      <c r="C130">
        <v>54.4</v>
      </c>
      <c r="D130">
        <v>5</v>
      </c>
      <c r="E130">
        <v>3.15</v>
      </c>
      <c r="F130" t="str">
        <f t="shared" si="3"/>
        <v>DPU &gt;= 36 cm</v>
      </c>
    </row>
    <row r="131" spans="1:6" x14ac:dyDescent="0.25">
      <c r="A131">
        <v>126</v>
      </c>
      <c r="B131" t="s">
        <v>3</v>
      </c>
      <c r="C131">
        <v>46.8</v>
      </c>
      <c r="D131">
        <v>5</v>
      </c>
      <c r="E131">
        <v>2.1</v>
      </c>
      <c r="F131" t="str">
        <f t="shared" si="3"/>
        <v>DPU &gt;= 36 cm</v>
      </c>
    </row>
    <row r="132" spans="1:6" x14ac:dyDescent="0.25">
      <c r="A132">
        <v>127</v>
      </c>
      <c r="B132" t="s">
        <v>3</v>
      </c>
      <c r="C132">
        <v>37.299999999999997</v>
      </c>
      <c r="D132">
        <v>5</v>
      </c>
      <c r="E132">
        <v>1.2</v>
      </c>
      <c r="F132" t="str">
        <f t="shared" si="3"/>
        <v>DPU &gt;= 36 cm</v>
      </c>
    </row>
    <row r="133" spans="1:6" x14ac:dyDescent="0.25">
      <c r="A133">
        <v>128</v>
      </c>
      <c r="B133" t="s">
        <v>3</v>
      </c>
      <c r="C133">
        <v>40.9</v>
      </c>
      <c r="D133">
        <v>5</v>
      </c>
      <c r="E133">
        <v>1.65</v>
      </c>
      <c r="F133" t="str">
        <f t="shared" si="3"/>
        <v>DPU &gt;= 36 cm</v>
      </c>
    </row>
    <row r="134" spans="1:6" x14ac:dyDescent="0.25">
      <c r="A134">
        <v>129</v>
      </c>
      <c r="B134" t="s">
        <v>3</v>
      </c>
      <c r="C134">
        <v>42.7</v>
      </c>
      <c r="D134">
        <v>5</v>
      </c>
      <c r="E134">
        <v>1.65</v>
      </c>
      <c r="F134" t="str">
        <f t="shared" ref="F134:F197" si="4">IF(C134&gt;=36,"DPU &gt;= 36 cm",IF(C134&gt;=24,"DPU &gt;= 24 cm",IF(C134&gt;=12,"DPU &gt;= 16 cm")))</f>
        <v>DPU &gt;= 36 cm</v>
      </c>
    </row>
    <row r="135" spans="1:6" x14ac:dyDescent="0.25">
      <c r="A135">
        <v>130</v>
      </c>
      <c r="B135" t="s">
        <v>3</v>
      </c>
      <c r="C135">
        <v>42.9</v>
      </c>
      <c r="D135">
        <v>5</v>
      </c>
      <c r="E135">
        <v>1.65</v>
      </c>
      <c r="F135" t="str">
        <f t="shared" si="4"/>
        <v>DPU &gt;= 36 cm</v>
      </c>
    </row>
    <row r="136" spans="1:6" x14ac:dyDescent="0.25">
      <c r="A136">
        <v>131</v>
      </c>
      <c r="B136" t="s">
        <v>3</v>
      </c>
      <c r="C136">
        <v>53.8</v>
      </c>
      <c r="D136">
        <v>5</v>
      </c>
      <c r="E136">
        <v>3.15</v>
      </c>
      <c r="F136" t="str">
        <f t="shared" si="4"/>
        <v>DPU &gt;= 36 cm</v>
      </c>
    </row>
    <row r="137" spans="1:6" x14ac:dyDescent="0.25">
      <c r="A137">
        <v>132</v>
      </c>
      <c r="B137" t="s">
        <v>3</v>
      </c>
      <c r="C137">
        <v>40.4</v>
      </c>
      <c r="D137">
        <v>5</v>
      </c>
      <c r="E137">
        <v>1.65</v>
      </c>
      <c r="F137" t="str">
        <f t="shared" si="4"/>
        <v>DPU &gt;= 36 cm</v>
      </c>
    </row>
    <row r="138" spans="1:6" x14ac:dyDescent="0.25">
      <c r="A138">
        <v>133</v>
      </c>
      <c r="B138" t="s">
        <v>3</v>
      </c>
      <c r="C138">
        <v>32.799999999999997</v>
      </c>
      <c r="D138">
        <v>5</v>
      </c>
      <c r="E138">
        <v>0.9</v>
      </c>
      <c r="F138" t="str">
        <f t="shared" si="4"/>
        <v>DPU &gt;= 24 cm</v>
      </c>
    </row>
    <row r="139" spans="1:6" x14ac:dyDescent="0.25">
      <c r="A139">
        <v>134</v>
      </c>
      <c r="B139" t="s">
        <v>3</v>
      </c>
      <c r="C139">
        <v>17.600000000000001</v>
      </c>
      <c r="D139">
        <v>5</v>
      </c>
      <c r="E139">
        <v>0.15</v>
      </c>
      <c r="F139" t="str">
        <f t="shared" si="4"/>
        <v>DPU &gt;= 16 cm</v>
      </c>
    </row>
    <row r="140" spans="1:6" x14ac:dyDescent="0.25">
      <c r="A140">
        <v>135</v>
      </c>
      <c r="B140" t="s">
        <v>3</v>
      </c>
      <c r="C140">
        <v>41.1</v>
      </c>
      <c r="D140">
        <v>5</v>
      </c>
      <c r="E140">
        <v>1.65</v>
      </c>
      <c r="F140" t="str">
        <f t="shared" si="4"/>
        <v>DPU &gt;= 36 cm</v>
      </c>
    </row>
    <row r="141" spans="1:6" x14ac:dyDescent="0.25">
      <c r="A141">
        <v>136</v>
      </c>
      <c r="B141" t="s">
        <v>3</v>
      </c>
      <c r="C141">
        <v>50.1</v>
      </c>
      <c r="D141">
        <v>5</v>
      </c>
      <c r="E141">
        <v>2.5499999999999998</v>
      </c>
      <c r="F141" t="str">
        <f t="shared" si="4"/>
        <v>DPU &gt;= 36 cm</v>
      </c>
    </row>
    <row r="142" spans="1:6" x14ac:dyDescent="0.25">
      <c r="A142">
        <v>137</v>
      </c>
      <c r="B142" t="s">
        <v>3</v>
      </c>
      <c r="C142">
        <v>46.4</v>
      </c>
      <c r="D142">
        <v>5</v>
      </c>
      <c r="E142">
        <v>2.1</v>
      </c>
      <c r="F142" t="str">
        <f t="shared" si="4"/>
        <v>DPU &gt;= 36 cm</v>
      </c>
    </row>
    <row r="143" spans="1:6" x14ac:dyDescent="0.25">
      <c r="A143">
        <v>138</v>
      </c>
      <c r="B143" t="s">
        <v>3</v>
      </c>
      <c r="C143">
        <v>41.1</v>
      </c>
      <c r="D143">
        <v>5</v>
      </c>
      <c r="E143">
        <v>1.65</v>
      </c>
      <c r="F143" t="str">
        <f t="shared" si="4"/>
        <v>DPU &gt;= 36 cm</v>
      </c>
    </row>
    <row r="144" spans="1:6" x14ac:dyDescent="0.25">
      <c r="A144">
        <v>139</v>
      </c>
      <c r="B144" t="s">
        <v>3</v>
      </c>
      <c r="C144">
        <v>35.4</v>
      </c>
      <c r="D144">
        <v>5</v>
      </c>
      <c r="E144">
        <v>0.9</v>
      </c>
      <c r="F144" t="str">
        <f t="shared" si="4"/>
        <v>DPU &gt;= 24 cm</v>
      </c>
    </row>
    <row r="145" spans="1:6" x14ac:dyDescent="0.25">
      <c r="A145">
        <v>140</v>
      </c>
      <c r="B145" t="s">
        <v>3</v>
      </c>
      <c r="C145">
        <v>35</v>
      </c>
      <c r="D145">
        <v>5</v>
      </c>
      <c r="E145">
        <v>0.9</v>
      </c>
      <c r="F145" t="str">
        <f t="shared" si="4"/>
        <v>DPU &gt;= 24 cm</v>
      </c>
    </row>
    <row r="146" spans="1:6" x14ac:dyDescent="0.25">
      <c r="A146">
        <v>141</v>
      </c>
      <c r="B146" t="s">
        <v>3</v>
      </c>
      <c r="C146">
        <v>36.700000000000003</v>
      </c>
      <c r="D146">
        <v>5</v>
      </c>
      <c r="E146">
        <v>1.2</v>
      </c>
      <c r="F146" t="str">
        <f t="shared" si="4"/>
        <v>DPU &gt;= 36 cm</v>
      </c>
    </row>
    <row r="147" spans="1:6" x14ac:dyDescent="0.25">
      <c r="A147">
        <v>142</v>
      </c>
      <c r="B147" t="s">
        <v>3</v>
      </c>
      <c r="C147">
        <v>36.4</v>
      </c>
      <c r="D147">
        <v>5</v>
      </c>
      <c r="E147">
        <v>1.2</v>
      </c>
      <c r="F147" t="str">
        <f t="shared" si="4"/>
        <v>DPU &gt;= 36 cm</v>
      </c>
    </row>
    <row r="148" spans="1:6" x14ac:dyDescent="0.25">
      <c r="A148">
        <v>143</v>
      </c>
      <c r="B148" t="s">
        <v>3</v>
      </c>
      <c r="C148">
        <v>43.2</v>
      </c>
      <c r="D148">
        <v>5</v>
      </c>
      <c r="E148">
        <v>1.65</v>
      </c>
      <c r="F148" t="str">
        <f t="shared" si="4"/>
        <v>DPU &gt;= 36 cm</v>
      </c>
    </row>
    <row r="149" spans="1:6" x14ac:dyDescent="0.25">
      <c r="A149">
        <v>144</v>
      </c>
      <c r="B149" t="s">
        <v>3</v>
      </c>
      <c r="C149">
        <v>44.2</v>
      </c>
      <c r="D149">
        <v>5</v>
      </c>
      <c r="E149">
        <v>2.1</v>
      </c>
      <c r="F149" t="str">
        <f t="shared" si="4"/>
        <v>DPU &gt;= 36 cm</v>
      </c>
    </row>
    <row r="150" spans="1:6" x14ac:dyDescent="0.25">
      <c r="A150">
        <v>145</v>
      </c>
      <c r="B150" t="s">
        <v>3</v>
      </c>
      <c r="C150">
        <v>41.3</v>
      </c>
      <c r="D150">
        <v>5</v>
      </c>
      <c r="E150">
        <v>1.65</v>
      </c>
      <c r="F150" t="str">
        <f t="shared" si="4"/>
        <v>DPU &gt;= 36 cm</v>
      </c>
    </row>
    <row r="151" spans="1:6" x14ac:dyDescent="0.25">
      <c r="A151">
        <v>146</v>
      </c>
      <c r="B151" s="22" t="s">
        <v>2</v>
      </c>
      <c r="C151">
        <v>36.1</v>
      </c>
      <c r="D151">
        <v>5</v>
      </c>
      <c r="E151">
        <v>1.2</v>
      </c>
      <c r="F151" t="str">
        <f t="shared" si="4"/>
        <v>DPU &gt;= 36 cm</v>
      </c>
    </row>
    <row r="152" spans="1:6" x14ac:dyDescent="0.25">
      <c r="A152">
        <v>147</v>
      </c>
      <c r="B152" s="22" t="s">
        <v>2</v>
      </c>
      <c r="C152">
        <v>70.5</v>
      </c>
      <c r="D152">
        <v>5</v>
      </c>
      <c r="E152">
        <v>5.7</v>
      </c>
      <c r="F152" t="str">
        <f t="shared" si="4"/>
        <v>DPU &gt;= 36 cm</v>
      </c>
    </row>
    <row r="153" spans="1:6" x14ac:dyDescent="0.25">
      <c r="A153">
        <v>148</v>
      </c>
      <c r="B153" s="22" t="s">
        <v>2</v>
      </c>
      <c r="C153">
        <v>38.700000000000003</v>
      </c>
      <c r="D153">
        <v>5</v>
      </c>
      <c r="E153">
        <v>1.2</v>
      </c>
      <c r="F153" t="str">
        <f t="shared" si="4"/>
        <v>DPU &gt;= 36 cm</v>
      </c>
    </row>
    <row r="154" spans="1:6" x14ac:dyDescent="0.25">
      <c r="A154">
        <v>149</v>
      </c>
      <c r="B154" t="s">
        <v>0</v>
      </c>
      <c r="C154">
        <v>56.1</v>
      </c>
      <c r="D154">
        <v>5</v>
      </c>
      <c r="E154">
        <v>3.75</v>
      </c>
      <c r="F154" t="str">
        <f t="shared" si="4"/>
        <v>DPU &gt;= 36 cm</v>
      </c>
    </row>
    <row r="155" spans="1:6" x14ac:dyDescent="0.25">
      <c r="A155">
        <v>150</v>
      </c>
      <c r="B155" t="s">
        <v>0</v>
      </c>
      <c r="C155">
        <v>36.200000000000003</v>
      </c>
      <c r="D155">
        <v>5</v>
      </c>
      <c r="E155">
        <v>1.2</v>
      </c>
      <c r="F155" t="str">
        <f t="shared" si="4"/>
        <v>DPU &gt;= 36 cm</v>
      </c>
    </row>
    <row r="156" spans="1:6" x14ac:dyDescent="0.25">
      <c r="A156">
        <v>151</v>
      </c>
      <c r="B156" t="s">
        <v>0</v>
      </c>
      <c r="C156">
        <v>34.4</v>
      </c>
      <c r="D156">
        <v>5</v>
      </c>
      <c r="E156">
        <v>0.9</v>
      </c>
      <c r="F156" t="str">
        <f t="shared" si="4"/>
        <v>DPU &gt;= 24 cm</v>
      </c>
    </row>
    <row r="157" spans="1:6" x14ac:dyDescent="0.25">
      <c r="A157">
        <v>152</v>
      </c>
      <c r="B157" t="s">
        <v>0</v>
      </c>
      <c r="C157">
        <v>18.8</v>
      </c>
      <c r="D157">
        <v>5</v>
      </c>
      <c r="E157">
        <v>0.15</v>
      </c>
      <c r="F157" t="str">
        <f t="shared" si="4"/>
        <v>DPU &gt;= 16 cm</v>
      </c>
    </row>
    <row r="158" spans="1:6" x14ac:dyDescent="0.25">
      <c r="A158">
        <v>153</v>
      </c>
      <c r="B158" t="s">
        <v>0</v>
      </c>
      <c r="C158">
        <v>51.8</v>
      </c>
      <c r="D158">
        <v>5</v>
      </c>
      <c r="E158">
        <v>2.5499999999999998</v>
      </c>
      <c r="F158" t="str">
        <f t="shared" si="4"/>
        <v>DPU &gt;= 36 cm</v>
      </c>
    </row>
    <row r="159" spans="1:6" x14ac:dyDescent="0.25">
      <c r="A159">
        <v>154</v>
      </c>
      <c r="B159" t="s">
        <v>0</v>
      </c>
      <c r="C159">
        <v>51.2</v>
      </c>
      <c r="D159">
        <v>5</v>
      </c>
      <c r="E159">
        <v>2.5499999999999998</v>
      </c>
      <c r="F159" t="str">
        <f t="shared" si="4"/>
        <v>DPU &gt;= 36 cm</v>
      </c>
    </row>
    <row r="160" spans="1:6" x14ac:dyDescent="0.25">
      <c r="A160">
        <v>155</v>
      </c>
      <c r="B160" t="s">
        <v>0</v>
      </c>
      <c r="C160">
        <v>39</v>
      </c>
      <c r="D160">
        <v>5</v>
      </c>
      <c r="E160">
        <v>1.2</v>
      </c>
      <c r="F160" t="str">
        <f t="shared" si="4"/>
        <v>DPU &gt;= 36 cm</v>
      </c>
    </row>
    <row r="161" spans="1:6" x14ac:dyDescent="0.25">
      <c r="A161">
        <v>156</v>
      </c>
      <c r="B161" t="s">
        <v>0</v>
      </c>
      <c r="C161">
        <v>53</v>
      </c>
      <c r="D161">
        <v>5</v>
      </c>
      <c r="E161">
        <v>3.15</v>
      </c>
      <c r="F161" t="str">
        <f t="shared" si="4"/>
        <v>DPU &gt;= 36 cm</v>
      </c>
    </row>
    <row r="162" spans="1:6" x14ac:dyDescent="0.25">
      <c r="A162">
        <v>157</v>
      </c>
      <c r="B162" t="s">
        <v>0</v>
      </c>
      <c r="C162">
        <v>55.8</v>
      </c>
      <c r="D162">
        <v>5</v>
      </c>
      <c r="E162">
        <v>3.15</v>
      </c>
      <c r="F162" t="str">
        <f t="shared" si="4"/>
        <v>DPU &gt;= 36 cm</v>
      </c>
    </row>
    <row r="163" spans="1:6" x14ac:dyDescent="0.25">
      <c r="A163">
        <v>158</v>
      </c>
      <c r="B163" t="s">
        <v>0</v>
      </c>
      <c r="C163">
        <v>42.4</v>
      </c>
      <c r="D163">
        <v>5</v>
      </c>
      <c r="E163">
        <v>1.65</v>
      </c>
      <c r="F163" t="str">
        <f t="shared" si="4"/>
        <v>DPU &gt;= 36 cm</v>
      </c>
    </row>
    <row r="164" spans="1:6" x14ac:dyDescent="0.25">
      <c r="A164">
        <v>159</v>
      </c>
      <c r="B164" t="s">
        <v>0</v>
      </c>
      <c r="C164">
        <v>46.1</v>
      </c>
      <c r="D164">
        <v>5</v>
      </c>
      <c r="E164">
        <v>2.1</v>
      </c>
      <c r="F164" t="str">
        <f t="shared" si="4"/>
        <v>DPU &gt;= 36 cm</v>
      </c>
    </row>
    <row r="165" spans="1:6" x14ac:dyDescent="0.25">
      <c r="A165">
        <v>160</v>
      </c>
      <c r="B165" t="s">
        <v>0</v>
      </c>
      <c r="C165">
        <v>65.599999999999994</v>
      </c>
      <c r="D165">
        <v>5</v>
      </c>
      <c r="E165">
        <v>4.95</v>
      </c>
      <c r="F165" t="str">
        <f t="shared" si="4"/>
        <v>DPU &gt;= 36 cm</v>
      </c>
    </row>
    <row r="166" spans="1:6" x14ac:dyDescent="0.25">
      <c r="A166">
        <v>161</v>
      </c>
      <c r="B166" t="s">
        <v>0</v>
      </c>
      <c r="C166">
        <v>51.6</v>
      </c>
      <c r="D166">
        <v>5</v>
      </c>
      <c r="E166">
        <v>2.5499999999999998</v>
      </c>
      <c r="F166" t="str">
        <f t="shared" si="4"/>
        <v>DPU &gt;= 36 cm</v>
      </c>
    </row>
    <row r="167" spans="1:6" x14ac:dyDescent="0.25">
      <c r="A167">
        <v>162</v>
      </c>
      <c r="B167" t="s">
        <v>0</v>
      </c>
      <c r="C167">
        <v>34.4</v>
      </c>
      <c r="D167">
        <v>5</v>
      </c>
      <c r="E167">
        <v>0.9</v>
      </c>
      <c r="F167" t="str">
        <f t="shared" si="4"/>
        <v>DPU &gt;= 24 cm</v>
      </c>
    </row>
    <row r="168" spans="1:6" x14ac:dyDescent="0.25">
      <c r="A168">
        <v>163</v>
      </c>
      <c r="B168" t="s">
        <v>0</v>
      </c>
      <c r="C168">
        <v>50.7</v>
      </c>
      <c r="D168">
        <v>5</v>
      </c>
      <c r="E168">
        <v>2.5499999999999998</v>
      </c>
      <c r="F168" t="str">
        <f t="shared" si="4"/>
        <v>DPU &gt;= 36 cm</v>
      </c>
    </row>
    <row r="169" spans="1:6" x14ac:dyDescent="0.25">
      <c r="A169">
        <v>164</v>
      </c>
      <c r="B169" t="s">
        <v>0</v>
      </c>
      <c r="C169">
        <v>27.3</v>
      </c>
      <c r="D169">
        <v>5</v>
      </c>
      <c r="E169">
        <v>0.45</v>
      </c>
      <c r="F169" t="str">
        <f t="shared" si="4"/>
        <v>DPU &gt;= 24 cm</v>
      </c>
    </row>
    <row r="170" spans="1:6" x14ac:dyDescent="0.25">
      <c r="A170">
        <v>165</v>
      </c>
      <c r="B170" t="s">
        <v>0</v>
      </c>
      <c r="C170">
        <v>48.8</v>
      </c>
      <c r="D170">
        <v>5</v>
      </c>
      <c r="E170">
        <v>2.5499999999999998</v>
      </c>
      <c r="F170" t="str">
        <f t="shared" si="4"/>
        <v>DPU &gt;= 36 cm</v>
      </c>
    </row>
    <row r="171" spans="1:6" x14ac:dyDescent="0.25">
      <c r="A171">
        <v>166</v>
      </c>
      <c r="B171" t="s">
        <v>0</v>
      </c>
      <c r="C171">
        <v>49.7</v>
      </c>
      <c r="D171">
        <v>5</v>
      </c>
      <c r="E171">
        <v>2.5499999999999998</v>
      </c>
      <c r="F171" t="str">
        <f t="shared" si="4"/>
        <v>DPU &gt;= 36 cm</v>
      </c>
    </row>
    <row r="172" spans="1:6" x14ac:dyDescent="0.25">
      <c r="A172">
        <v>167</v>
      </c>
      <c r="B172" t="s">
        <v>0</v>
      </c>
      <c r="C172">
        <v>40.4</v>
      </c>
      <c r="D172">
        <v>5</v>
      </c>
      <c r="E172">
        <v>1.65</v>
      </c>
      <c r="F172" t="str">
        <f t="shared" si="4"/>
        <v>DPU &gt;= 36 cm</v>
      </c>
    </row>
    <row r="173" spans="1:6" x14ac:dyDescent="0.25">
      <c r="A173">
        <v>168</v>
      </c>
      <c r="B173" t="s">
        <v>0</v>
      </c>
      <c r="C173">
        <v>30</v>
      </c>
      <c r="D173">
        <v>5</v>
      </c>
      <c r="E173">
        <v>0.6</v>
      </c>
      <c r="F173" t="str">
        <f t="shared" si="4"/>
        <v>DPU &gt;= 24 cm</v>
      </c>
    </row>
    <row r="174" spans="1:6" x14ac:dyDescent="0.25">
      <c r="A174">
        <v>169</v>
      </c>
      <c r="B174" t="s">
        <v>0</v>
      </c>
      <c r="C174">
        <v>44.2</v>
      </c>
      <c r="D174">
        <v>5</v>
      </c>
      <c r="E174">
        <v>2.1</v>
      </c>
      <c r="F174" t="str">
        <f t="shared" si="4"/>
        <v>DPU &gt;= 36 cm</v>
      </c>
    </row>
    <row r="175" spans="1:6" x14ac:dyDescent="0.25">
      <c r="A175">
        <v>170</v>
      </c>
      <c r="B175" t="s">
        <v>0</v>
      </c>
      <c r="C175">
        <v>59.6</v>
      </c>
      <c r="D175">
        <v>5</v>
      </c>
      <c r="E175">
        <v>3.75</v>
      </c>
      <c r="F175" t="str">
        <f t="shared" si="4"/>
        <v>DPU &gt;= 36 cm</v>
      </c>
    </row>
    <row r="176" spans="1:6" x14ac:dyDescent="0.25">
      <c r="A176">
        <v>171</v>
      </c>
      <c r="B176" t="s">
        <v>0</v>
      </c>
      <c r="C176">
        <v>43.3</v>
      </c>
      <c r="D176">
        <v>5</v>
      </c>
      <c r="E176">
        <v>1.65</v>
      </c>
      <c r="F176" t="str">
        <f t="shared" si="4"/>
        <v>DPU &gt;= 36 cm</v>
      </c>
    </row>
    <row r="177" spans="1:6" x14ac:dyDescent="0.25">
      <c r="A177">
        <v>172</v>
      </c>
      <c r="B177" t="s">
        <v>0</v>
      </c>
      <c r="C177">
        <v>80.400000000000006</v>
      </c>
      <c r="D177">
        <v>5</v>
      </c>
      <c r="E177">
        <v>8.4</v>
      </c>
      <c r="F177" t="str">
        <f t="shared" si="4"/>
        <v>DPU &gt;= 36 cm</v>
      </c>
    </row>
    <row r="178" spans="1:6" x14ac:dyDescent="0.25">
      <c r="A178">
        <v>173</v>
      </c>
      <c r="B178" t="s">
        <v>0</v>
      </c>
      <c r="C178">
        <v>42.6</v>
      </c>
      <c r="D178">
        <v>5</v>
      </c>
      <c r="E178">
        <v>1.65</v>
      </c>
      <c r="F178" t="str">
        <f t="shared" si="4"/>
        <v>DPU &gt;= 36 cm</v>
      </c>
    </row>
    <row r="179" spans="1:6" x14ac:dyDescent="0.25">
      <c r="A179">
        <v>174</v>
      </c>
      <c r="B179" t="s">
        <v>0</v>
      </c>
      <c r="C179">
        <v>59.9</v>
      </c>
      <c r="D179">
        <v>5</v>
      </c>
      <c r="E179">
        <v>3.75</v>
      </c>
      <c r="F179" t="str">
        <f t="shared" si="4"/>
        <v>DPU &gt;= 36 cm</v>
      </c>
    </row>
    <row r="180" spans="1:6" x14ac:dyDescent="0.25">
      <c r="A180">
        <v>175</v>
      </c>
      <c r="B180" t="s">
        <v>0</v>
      </c>
      <c r="C180">
        <v>25.3</v>
      </c>
      <c r="D180">
        <v>5</v>
      </c>
      <c r="E180">
        <v>0.45</v>
      </c>
      <c r="F180" t="str">
        <f t="shared" si="4"/>
        <v>DPU &gt;= 24 cm</v>
      </c>
    </row>
    <row r="181" spans="1:6" x14ac:dyDescent="0.25">
      <c r="A181">
        <v>176</v>
      </c>
      <c r="B181" t="s">
        <v>0</v>
      </c>
      <c r="C181">
        <v>43.1</v>
      </c>
      <c r="D181">
        <v>5</v>
      </c>
      <c r="E181">
        <v>1.65</v>
      </c>
      <c r="F181" t="str">
        <f t="shared" si="4"/>
        <v>DPU &gt;= 36 cm</v>
      </c>
    </row>
    <row r="182" spans="1:6" x14ac:dyDescent="0.25">
      <c r="A182">
        <v>177</v>
      </c>
      <c r="B182" t="s">
        <v>0</v>
      </c>
      <c r="C182">
        <v>18.3</v>
      </c>
      <c r="D182">
        <v>5</v>
      </c>
      <c r="E182">
        <v>0.15</v>
      </c>
      <c r="F182" t="str">
        <f t="shared" si="4"/>
        <v>DPU &gt;= 16 cm</v>
      </c>
    </row>
    <row r="183" spans="1:6" x14ac:dyDescent="0.25">
      <c r="A183">
        <v>178</v>
      </c>
      <c r="B183" t="s">
        <v>0</v>
      </c>
      <c r="C183">
        <v>54.6</v>
      </c>
      <c r="D183">
        <v>5</v>
      </c>
      <c r="E183">
        <v>3.15</v>
      </c>
      <c r="F183" t="str">
        <f t="shared" si="4"/>
        <v>DPU &gt;= 36 cm</v>
      </c>
    </row>
    <row r="184" spans="1:6" x14ac:dyDescent="0.25">
      <c r="A184">
        <v>179</v>
      </c>
      <c r="B184" t="s">
        <v>0</v>
      </c>
      <c r="C184">
        <v>26</v>
      </c>
      <c r="D184">
        <v>5</v>
      </c>
      <c r="E184">
        <v>0.45</v>
      </c>
      <c r="F184" t="str">
        <f t="shared" si="4"/>
        <v>DPU &gt;= 24 cm</v>
      </c>
    </row>
    <row r="185" spans="1:6" x14ac:dyDescent="0.25">
      <c r="A185">
        <v>180</v>
      </c>
      <c r="B185" t="s">
        <v>0</v>
      </c>
      <c r="C185">
        <v>26.1</v>
      </c>
      <c r="D185">
        <v>5</v>
      </c>
      <c r="E185">
        <v>0.45</v>
      </c>
      <c r="F185" t="str">
        <f t="shared" si="4"/>
        <v>DPU &gt;= 24 cm</v>
      </c>
    </row>
    <row r="186" spans="1:6" x14ac:dyDescent="0.25">
      <c r="A186">
        <v>181</v>
      </c>
      <c r="B186" t="s">
        <v>0</v>
      </c>
      <c r="C186">
        <v>31.1</v>
      </c>
      <c r="D186">
        <v>5</v>
      </c>
      <c r="E186">
        <v>0.6</v>
      </c>
      <c r="F186" t="str">
        <f t="shared" si="4"/>
        <v>DPU &gt;= 24 cm</v>
      </c>
    </row>
    <row r="187" spans="1:6" x14ac:dyDescent="0.25">
      <c r="A187">
        <v>182</v>
      </c>
      <c r="B187" t="s">
        <v>0</v>
      </c>
      <c r="C187">
        <v>24.7</v>
      </c>
      <c r="D187">
        <v>5</v>
      </c>
      <c r="E187">
        <v>0.45</v>
      </c>
      <c r="F187" t="str">
        <f t="shared" si="4"/>
        <v>DPU &gt;= 24 cm</v>
      </c>
    </row>
    <row r="188" spans="1:6" x14ac:dyDescent="0.25">
      <c r="A188">
        <v>183</v>
      </c>
      <c r="B188" t="s">
        <v>0</v>
      </c>
      <c r="C188">
        <v>62</v>
      </c>
      <c r="D188">
        <v>5</v>
      </c>
      <c r="E188">
        <v>4.3499999999999996</v>
      </c>
      <c r="F188" t="str">
        <f t="shared" si="4"/>
        <v>DPU &gt;= 36 cm</v>
      </c>
    </row>
    <row r="189" spans="1:6" x14ac:dyDescent="0.25">
      <c r="A189">
        <v>184</v>
      </c>
      <c r="B189" t="s">
        <v>0</v>
      </c>
      <c r="C189">
        <v>26.6</v>
      </c>
      <c r="D189">
        <v>5</v>
      </c>
      <c r="E189">
        <v>0.45</v>
      </c>
      <c r="F189" t="str">
        <f t="shared" si="4"/>
        <v>DPU &gt;= 24 cm</v>
      </c>
    </row>
    <row r="190" spans="1:6" x14ac:dyDescent="0.25">
      <c r="A190">
        <v>185</v>
      </c>
      <c r="B190" t="s">
        <v>0</v>
      </c>
      <c r="C190">
        <v>57.6</v>
      </c>
      <c r="D190">
        <v>5</v>
      </c>
      <c r="E190">
        <v>3.75</v>
      </c>
      <c r="F190" t="str">
        <f t="shared" si="4"/>
        <v>DPU &gt;= 36 cm</v>
      </c>
    </row>
    <row r="191" spans="1:6" x14ac:dyDescent="0.25">
      <c r="A191">
        <v>186</v>
      </c>
      <c r="B191" t="s">
        <v>0</v>
      </c>
      <c r="C191">
        <v>16.5</v>
      </c>
      <c r="D191">
        <v>5</v>
      </c>
      <c r="E191">
        <v>0.15</v>
      </c>
      <c r="F191" t="str">
        <f t="shared" si="4"/>
        <v>DPU &gt;= 16 cm</v>
      </c>
    </row>
    <row r="192" spans="1:6" x14ac:dyDescent="0.25">
      <c r="A192">
        <v>187</v>
      </c>
      <c r="B192" t="s">
        <v>0</v>
      </c>
      <c r="C192">
        <v>62.3</v>
      </c>
      <c r="D192">
        <v>5</v>
      </c>
      <c r="E192">
        <v>4.3499999999999996</v>
      </c>
      <c r="F192" t="str">
        <f t="shared" si="4"/>
        <v>DPU &gt;= 36 cm</v>
      </c>
    </row>
    <row r="193" spans="1:6" x14ac:dyDescent="0.25">
      <c r="A193">
        <v>188</v>
      </c>
      <c r="B193" t="s">
        <v>0</v>
      </c>
      <c r="C193">
        <v>29</v>
      </c>
      <c r="D193">
        <v>5</v>
      </c>
      <c r="E193">
        <v>0.6</v>
      </c>
      <c r="F193" t="str">
        <f t="shared" si="4"/>
        <v>DPU &gt;= 24 cm</v>
      </c>
    </row>
    <row r="194" spans="1:6" x14ac:dyDescent="0.25">
      <c r="A194">
        <v>189</v>
      </c>
      <c r="B194" t="s">
        <v>0</v>
      </c>
      <c r="C194">
        <v>45.6</v>
      </c>
      <c r="D194">
        <v>5</v>
      </c>
      <c r="E194">
        <v>2.1</v>
      </c>
      <c r="F194" t="str">
        <f t="shared" si="4"/>
        <v>DPU &gt;= 36 cm</v>
      </c>
    </row>
    <row r="195" spans="1:6" x14ac:dyDescent="0.25">
      <c r="A195">
        <v>190</v>
      </c>
      <c r="B195" t="s">
        <v>0</v>
      </c>
      <c r="C195">
        <v>48.2</v>
      </c>
      <c r="D195">
        <v>5</v>
      </c>
      <c r="E195">
        <v>2.5499999999999998</v>
      </c>
      <c r="F195" t="str">
        <f t="shared" si="4"/>
        <v>DPU &gt;= 36 cm</v>
      </c>
    </row>
    <row r="196" spans="1:6" x14ac:dyDescent="0.25">
      <c r="A196">
        <v>191</v>
      </c>
      <c r="B196" t="s">
        <v>0</v>
      </c>
      <c r="C196">
        <v>24.7</v>
      </c>
      <c r="D196">
        <v>5</v>
      </c>
      <c r="E196">
        <v>0.45</v>
      </c>
      <c r="F196" t="str">
        <f t="shared" si="4"/>
        <v>DPU &gt;= 24 cm</v>
      </c>
    </row>
    <row r="197" spans="1:6" x14ac:dyDescent="0.25">
      <c r="A197">
        <v>192</v>
      </c>
      <c r="B197" t="s">
        <v>0</v>
      </c>
      <c r="C197">
        <v>22.2</v>
      </c>
      <c r="D197">
        <v>5</v>
      </c>
      <c r="E197">
        <v>0.3</v>
      </c>
      <c r="F197" t="str">
        <f t="shared" si="4"/>
        <v>DPU &gt;= 16 cm</v>
      </c>
    </row>
    <row r="198" spans="1:6" x14ac:dyDescent="0.25">
      <c r="A198">
        <v>193</v>
      </c>
      <c r="B198" t="s">
        <v>0</v>
      </c>
      <c r="C198">
        <v>30.1</v>
      </c>
      <c r="D198">
        <v>5</v>
      </c>
      <c r="E198">
        <v>0.6</v>
      </c>
      <c r="F198" t="str">
        <f t="shared" ref="F198:F261" si="5">IF(C198&gt;=36,"DPU &gt;= 36 cm",IF(C198&gt;=24,"DPU &gt;= 24 cm",IF(C198&gt;=12,"DPU &gt;= 16 cm")))</f>
        <v>DPU &gt;= 24 cm</v>
      </c>
    </row>
    <row r="199" spans="1:6" x14ac:dyDescent="0.25">
      <c r="A199">
        <v>194</v>
      </c>
      <c r="B199" t="s">
        <v>0</v>
      </c>
      <c r="C199">
        <v>59.8</v>
      </c>
      <c r="D199">
        <v>5</v>
      </c>
      <c r="E199">
        <v>3.75</v>
      </c>
      <c r="F199" t="str">
        <f t="shared" si="5"/>
        <v>DPU &gt;= 36 cm</v>
      </c>
    </row>
    <row r="200" spans="1:6" x14ac:dyDescent="0.25">
      <c r="A200">
        <v>195</v>
      </c>
      <c r="B200" t="s">
        <v>0</v>
      </c>
      <c r="C200">
        <v>48.7</v>
      </c>
      <c r="D200">
        <v>5</v>
      </c>
      <c r="E200">
        <v>2.5499999999999998</v>
      </c>
      <c r="F200" t="str">
        <f t="shared" si="5"/>
        <v>DPU &gt;= 36 cm</v>
      </c>
    </row>
    <row r="201" spans="1:6" x14ac:dyDescent="0.25">
      <c r="A201">
        <v>196</v>
      </c>
      <c r="B201" t="s">
        <v>0</v>
      </c>
      <c r="C201">
        <v>39.4</v>
      </c>
      <c r="D201">
        <v>5</v>
      </c>
      <c r="E201">
        <v>1.2</v>
      </c>
      <c r="F201" t="str">
        <f t="shared" si="5"/>
        <v>DPU &gt;= 36 cm</v>
      </c>
    </row>
    <row r="202" spans="1:6" x14ac:dyDescent="0.25">
      <c r="A202">
        <v>197</v>
      </c>
      <c r="B202" t="s">
        <v>0</v>
      </c>
      <c r="C202">
        <v>54.1</v>
      </c>
      <c r="D202">
        <v>5</v>
      </c>
      <c r="E202">
        <v>3.15</v>
      </c>
      <c r="F202" t="str">
        <f t="shared" si="5"/>
        <v>DPU &gt;= 36 cm</v>
      </c>
    </row>
    <row r="203" spans="1:6" x14ac:dyDescent="0.25">
      <c r="A203">
        <v>198</v>
      </c>
      <c r="B203" t="s">
        <v>0</v>
      </c>
      <c r="C203">
        <v>52.7</v>
      </c>
      <c r="D203">
        <v>5</v>
      </c>
      <c r="E203">
        <v>3.15</v>
      </c>
      <c r="F203" t="str">
        <f t="shared" si="5"/>
        <v>DPU &gt;= 36 cm</v>
      </c>
    </row>
    <row r="204" spans="1:6" x14ac:dyDescent="0.25">
      <c r="A204">
        <v>199</v>
      </c>
      <c r="B204" t="s">
        <v>0</v>
      </c>
      <c r="C204">
        <v>44.4</v>
      </c>
      <c r="D204">
        <v>5</v>
      </c>
      <c r="E204">
        <v>2.1</v>
      </c>
      <c r="F204" t="str">
        <f t="shared" si="5"/>
        <v>DPU &gt;= 36 cm</v>
      </c>
    </row>
    <row r="205" spans="1:6" x14ac:dyDescent="0.25">
      <c r="A205">
        <v>200</v>
      </c>
      <c r="B205" t="s">
        <v>0</v>
      </c>
      <c r="C205">
        <v>28.8</v>
      </c>
      <c r="D205">
        <v>5</v>
      </c>
      <c r="E205">
        <v>0.6</v>
      </c>
      <c r="F205" t="str">
        <f t="shared" si="5"/>
        <v>DPU &gt;= 24 cm</v>
      </c>
    </row>
    <row r="206" spans="1:6" x14ac:dyDescent="0.25">
      <c r="A206">
        <v>201</v>
      </c>
      <c r="B206" t="s">
        <v>0</v>
      </c>
      <c r="C206">
        <v>30.7</v>
      </c>
      <c r="D206">
        <v>5</v>
      </c>
      <c r="E206">
        <v>0.6</v>
      </c>
      <c r="F206" t="str">
        <f t="shared" si="5"/>
        <v>DPU &gt;= 24 cm</v>
      </c>
    </row>
    <row r="207" spans="1:6" x14ac:dyDescent="0.25">
      <c r="A207">
        <v>202</v>
      </c>
      <c r="B207" t="s">
        <v>0</v>
      </c>
      <c r="C207">
        <v>49.7</v>
      </c>
      <c r="D207">
        <v>5</v>
      </c>
      <c r="E207">
        <v>2.5499999999999998</v>
      </c>
      <c r="F207" t="str">
        <f t="shared" si="5"/>
        <v>DPU &gt;= 36 cm</v>
      </c>
    </row>
    <row r="208" spans="1:6" x14ac:dyDescent="0.25">
      <c r="A208">
        <v>203</v>
      </c>
      <c r="B208" t="s">
        <v>0</v>
      </c>
      <c r="C208">
        <v>51</v>
      </c>
      <c r="D208">
        <v>5</v>
      </c>
      <c r="E208">
        <v>2.5499999999999998</v>
      </c>
      <c r="F208" t="str">
        <f t="shared" si="5"/>
        <v>DPU &gt;= 36 cm</v>
      </c>
    </row>
    <row r="209" spans="1:6" x14ac:dyDescent="0.25">
      <c r="A209">
        <v>204</v>
      </c>
      <c r="B209" t="s">
        <v>0</v>
      </c>
      <c r="C209">
        <v>21.3</v>
      </c>
      <c r="D209">
        <v>5</v>
      </c>
      <c r="E209">
        <v>0.3</v>
      </c>
      <c r="F209" t="str">
        <f t="shared" si="5"/>
        <v>DPU &gt;= 16 cm</v>
      </c>
    </row>
    <row r="210" spans="1:6" x14ac:dyDescent="0.25">
      <c r="A210">
        <v>205</v>
      </c>
      <c r="B210" t="s">
        <v>0</v>
      </c>
      <c r="C210">
        <v>19.5</v>
      </c>
      <c r="D210">
        <v>5</v>
      </c>
      <c r="E210">
        <v>0.15</v>
      </c>
      <c r="F210" t="str">
        <f t="shared" si="5"/>
        <v>DPU &gt;= 16 cm</v>
      </c>
    </row>
    <row r="211" spans="1:6" x14ac:dyDescent="0.25">
      <c r="A211">
        <v>206</v>
      </c>
      <c r="B211" t="s">
        <v>0</v>
      </c>
      <c r="C211">
        <v>47.6</v>
      </c>
      <c r="D211">
        <v>5</v>
      </c>
      <c r="E211">
        <v>2.1</v>
      </c>
      <c r="F211" t="str">
        <f t="shared" si="5"/>
        <v>DPU &gt;= 36 cm</v>
      </c>
    </row>
    <row r="212" spans="1:6" x14ac:dyDescent="0.25">
      <c r="A212">
        <v>207</v>
      </c>
      <c r="B212" t="s">
        <v>0</v>
      </c>
      <c r="C212">
        <v>37.299999999999997</v>
      </c>
      <c r="D212">
        <v>5</v>
      </c>
      <c r="E212">
        <v>1.2</v>
      </c>
      <c r="F212" t="str">
        <f t="shared" si="5"/>
        <v>DPU &gt;= 36 cm</v>
      </c>
    </row>
    <row r="213" spans="1:6" x14ac:dyDescent="0.25">
      <c r="A213">
        <v>208</v>
      </c>
      <c r="B213" t="s">
        <v>0</v>
      </c>
      <c r="C213">
        <v>33.5</v>
      </c>
      <c r="D213">
        <v>5</v>
      </c>
      <c r="E213">
        <v>0.9</v>
      </c>
      <c r="F213" t="str">
        <f t="shared" si="5"/>
        <v>DPU &gt;= 24 cm</v>
      </c>
    </row>
    <row r="214" spans="1:6" x14ac:dyDescent="0.25">
      <c r="A214">
        <v>209</v>
      </c>
      <c r="B214" t="s">
        <v>0</v>
      </c>
      <c r="C214">
        <v>25.2</v>
      </c>
      <c r="D214">
        <v>5</v>
      </c>
      <c r="E214">
        <v>0.45</v>
      </c>
      <c r="F214" t="str">
        <f t="shared" si="5"/>
        <v>DPU &gt;= 24 cm</v>
      </c>
    </row>
    <row r="215" spans="1:6" x14ac:dyDescent="0.25">
      <c r="A215">
        <v>210</v>
      </c>
      <c r="B215" t="s">
        <v>0</v>
      </c>
      <c r="C215">
        <v>22.8</v>
      </c>
      <c r="D215">
        <v>5</v>
      </c>
      <c r="E215">
        <v>0.3</v>
      </c>
      <c r="F215" t="str">
        <f t="shared" si="5"/>
        <v>DPU &gt;= 16 cm</v>
      </c>
    </row>
    <row r="216" spans="1:6" x14ac:dyDescent="0.25">
      <c r="A216">
        <v>211</v>
      </c>
      <c r="B216" t="s">
        <v>0</v>
      </c>
      <c r="C216">
        <v>36.9</v>
      </c>
      <c r="D216">
        <v>5</v>
      </c>
      <c r="E216">
        <v>1.2</v>
      </c>
      <c r="F216" t="str">
        <f t="shared" si="5"/>
        <v>DPU &gt;= 36 cm</v>
      </c>
    </row>
    <row r="217" spans="1:6" x14ac:dyDescent="0.25">
      <c r="A217">
        <v>212</v>
      </c>
      <c r="B217" t="s">
        <v>0</v>
      </c>
      <c r="C217">
        <v>39.299999999999997</v>
      </c>
      <c r="D217">
        <v>5</v>
      </c>
      <c r="E217">
        <v>1.2</v>
      </c>
      <c r="F217" t="str">
        <f t="shared" si="5"/>
        <v>DPU &gt;= 36 cm</v>
      </c>
    </row>
    <row r="218" spans="1:6" x14ac:dyDescent="0.25">
      <c r="A218">
        <v>213</v>
      </c>
      <c r="B218" t="s">
        <v>0</v>
      </c>
      <c r="C218">
        <v>47.1</v>
      </c>
      <c r="D218">
        <v>5</v>
      </c>
      <c r="E218">
        <v>2.1</v>
      </c>
      <c r="F218" t="str">
        <f t="shared" si="5"/>
        <v>DPU &gt;= 36 cm</v>
      </c>
    </row>
    <row r="219" spans="1:6" x14ac:dyDescent="0.25">
      <c r="A219">
        <v>214</v>
      </c>
      <c r="B219" t="s">
        <v>0</v>
      </c>
      <c r="C219">
        <v>51.7</v>
      </c>
      <c r="D219">
        <v>5</v>
      </c>
      <c r="E219">
        <v>2.5499999999999998</v>
      </c>
      <c r="F219" t="str">
        <f t="shared" si="5"/>
        <v>DPU &gt;= 36 cm</v>
      </c>
    </row>
    <row r="220" spans="1:6" x14ac:dyDescent="0.25">
      <c r="A220">
        <v>215</v>
      </c>
      <c r="B220" t="s">
        <v>0</v>
      </c>
      <c r="C220">
        <v>37.6</v>
      </c>
      <c r="D220">
        <v>5</v>
      </c>
      <c r="E220">
        <v>1.2</v>
      </c>
      <c r="F220" t="str">
        <f t="shared" si="5"/>
        <v>DPU &gt;= 36 cm</v>
      </c>
    </row>
    <row r="221" spans="1:6" x14ac:dyDescent="0.25">
      <c r="A221">
        <v>216</v>
      </c>
      <c r="B221" t="s">
        <v>0</v>
      </c>
      <c r="C221">
        <v>38.4</v>
      </c>
      <c r="D221">
        <v>5</v>
      </c>
      <c r="E221">
        <v>1.2</v>
      </c>
      <c r="F221" t="str">
        <f t="shared" si="5"/>
        <v>DPU &gt;= 36 cm</v>
      </c>
    </row>
    <row r="222" spans="1:6" x14ac:dyDescent="0.25">
      <c r="A222">
        <v>217</v>
      </c>
      <c r="B222" t="s">
        <v>0</v>
      </c>
      <c r="C222">
        <v>52.2</v>
      </c>
      <c r="D222">
        <v>5</v>
      </c>
      <c r="E222">
        <v>3.15</v>
      </c>
      <c r="F222" t="str">
        <f t="shared" si="5"/>
        <v>DPU &gt;= 36 cm</v>
      </c>
    </row>
    <row r="223" spans="1:6" x14ac:dyDescent="0.25">
      <c r="A223">
        <v>218</v>
      </c>
      <c r="B223" t="s">
        <v>0</v>
      </c>
      <c r="C223">
        <v>45.1</v>
      </c>
      <c r="D223">
        <v>5</v>
      </c>
      <c r="E223">
        <v>2.1</v>
      </c>
      <c r="F223" t="str">
        <f t="shared" si="5"/>
        <v>DPU &gt;= 36 cm</v>
      </c>
    </row>
    <row r="224" spans="1:6" x14ac:dyDescent="0.25">
      <c r="A224">
        <v>219</v>
      </c>
      <c r="B224" t="s">
        <v>0</v>
      </c>
      <c r="C224">
        <v>57.7</v>
      </c>
      <c r="D224">
        <v>5</v>
      </c>
      <c r="E224">
        <v>3.75</v>
      </c>
      <c r="F224" t="str">
        <f t="shared" si="5"/>
        <v>DPU &gt;= 36 cm</v>
      </c>
    </row>
    <row r="225" spans="1:6" x14ac:dyDescent="0.25">
      <c r="A225">
        <v>220</v>
      </c>
      <c r="B225" t="s">
        <v>0</v>
      </c>
      <c r="C225">
        <v>32.5</v>
      </c>
      <c r="D225">
        <v>5</v>
      </c>
      <c r="E225">
        <v>0.9</v>
      </c>
      <c r="F225" t="str">
        <f t="shared" si="5"/>
        <v>DPU &gt;= 24 cm</v>
      </c>
    </row>
    <row r="226" spans="1:6" x14ac:dyDescent="0.25">
      <c r="A226">
        <v>221</v>
      </c>
      <c r="B226" t="s">
        <v>0</v>
      </c>
      <c r="C226">
        <v>33</v>
      </c>
      <c r="D226">
        <v>5</v>
      </c>
      <c r="E226">
        <v>0.9</v>
      </c>
      <c r="F226" t="str">
        <f t="shared" si="5"/>
        <v>DPU &gt;= 24 cm</v>
      </c>
    </row>
    <row r="227" spans="1:6" x14ac:dyDescent="0.25">
      <c r="A227">
        <v>222</v>
      </c>
      <c r="B227" t="s">
        <v>0</v>
      </c>
      <c r="C227">
        <v>66.900000000000006</v>
      </c>
      <c r="D227">
        <v>5</v>
      </c>
      <c r="E227">
        <v>4.95</v>
      </c>
      <c r="F227" t="str">
        <f t="shared" si="5"/>
        <v>DPU &gt;= 36 cm</v>
      </c>
    </row>
    <row r="228" spans="1:6" x14ac:dyDescent="0.25">
      <c r="A228">
        <v>223</v>
      </c>
      <c r="B228" t="s">
        <v>0</v>
      </c>
      <c r="C228">
        <v>60.8</v>
      </c>
      <c r="D228">
        <v>5</v>
      </c>
      <c r="E228">
        <v>4.3499999999999996</v>
      </c>
      <c r="F228" t="str">
        <f t="shared" si="5"/>
        <v>DPU &gt;= 36 cm</v>
      </c>
    </row>
    <row r="229" spans="1:6" x14ac:dyDescent="0.25">
      <c r="A229">
        <v>224</v>
      </c>
      <c r="B229" t="s">
        <v>0</v>
      </c>
      <c r="C229">
        <v>35.299999999999997</v>
      </c>
      <c r="D229">
        <v>5</v>
      </c>
      <c r="E229">
        <v>0.9</v>
      </c>
      <c r="F229" t="str">
        <f t="shared" si="5"/>
        <v>DPU &gt;= 24 cm</v>
      </c>
    </row>
    <row r="230" spans="1:6" x14ac:dyDescent="0.25">
      <c r="A230">
        <v>225</v>
      </c>
      <c r="B230" t="s">
        <v>0</v>
      </c>
      <c r="C230">
        <v>39.4</v>
      </c>
      <c r="D230">
        <v>5</v>
      </c>
      <c r="E230">
        <v>1.2</v>
      </c>
      <c r="F230" t="str">
        <f t="shared" si="5"/>
        <v>DPU &gt;= 36 cm</v>
      </c>
    </row>
    <row r="231" spans="1:6" x14ac:dyDescent="0.25">
      <c r="A231">
        <v>226</v>
      </c>
      <c r="B231" t="s">
        <v>0</v>
      </c>
      <c r="C231">
        <v>69.599999999999994</v>
      </c>
      <c r="D231">
        <v>5</v>
      </c>
      <c r="E231">
        <v>5.7</v>
      </c>
      <c r="F231" t="str">
        <f t="shared" si="5"/>
        <v>DPU &gt;= 36 cm</v>
      </c>
    </row>
    <row r="232" spans="1:6" x14ac:dyDescent="0.25">
      <c r="A232">
        <v>227</v>
      </c>
      <c r="B232" t="s">
        <v>0</v>
      </c>
      <c r="C232">
        <v>16.100000000000001</v>
      </c>
      <c r="D232">
        <v>5</v>
      </c>
      <c r="E232">
        <v>0.15</v>
      </c>
      <c r="F232" t="str">
        <f t="shared" si="5"/>
        <v>DPU &gt;= 16 cm</v>
      </c>
    </row>
    <row r="233" spans="1:6" x14ac:dyDescent="0.25">
      <c r="A233">
        <v>228</v>
      </c>
      <c r="B233" t="s">
        <v>0</v>
      </c>
      <c r="C233">
        <v>65.2</v>
      </c>
      <c r="D233">
        <v>5</v>
      </c>
      <c r="E233">
        <v>4.95</v>
      </c>
      <c r="F233" t="str">
        <f t="shared" si="5"/>
        <v>DPU &gt;= 36 cm</v>
      </c>
    </row>
    <row r="234" spans="1:6" x14ac:dyDescent="0.25">
      <c r="A234">
        <v>229</v>
      </c>
      <c r="B234" t="s">
        <v>0</v>
      </c>
      <c r="C234">
        <v>35.4</v>
      </c>
      <c r="D234">
        <v>5</v>
      </c>
      <c r="E234">
        <v>0.9</v>
      </c>
      <c r="F234" t="str">
        <f t="shared" si="5"/>
        <v>DPU &gt;= 24 cm</v>
      </c>
    </row>
    <row r="235" spans="1:6" x14ac:dyDescent="0.25">
      <c r="A235">
        <v>230</v>
      </c>
      <c r="B235" t="s">
        <v>0</v>
      </c>
      <c r="C235">
        <v>41.4</v>
      </c>
      <c r="D235">
        <v>5</v>
      </c>
      <c r="E235">
        <v>1.65</v>
      </c>
      <c r="F235" t="str">
        <f t="shared" si="5"/>
        <v>DPU &gt;= 36 cm</v>
      </c>
    </row>
    <row r="236" spans="1:6" x14ac:dyDescent="0.25">
      <c r="A236">
        <v>231</v>
      </c>
      <c r="B236" t="s">
        <v>0</v>
      </c>
      <c r="C236">
        <v>55.3</v>
      </c>
      <c r="D236">
        <v>5</v>
      </c>
      <c r="E236">
        <v>3.15</v>
      </c>
      <c r="F236" t="str">
        <f t="shared" si="5"/>
        <v>DPU &gt;= 36 cm</v>
      </c>
    </row>
    <row r="237" spans="1:6" x14ac:dyDescent="0.25">
      <c r="A237">
        <v>232</v>
      </c>
      <c r="B237" t="s">
        <v>0</v>
      </c>
      <c r="C237">
        <v>69.900000000000006</v>
      </c>
      <c r="D237">
        <v>5</v>
      </c>
      <c r="E237">
        <v>5.7</v>
      </c>
      <c r="F237" t="str">
        <f t="shared" si="5"/>
        <v>DPU &gt;= 36 cm</v>
      </c>
    </row>
    <row r="238" spans="1:6" x14ac:dyDescent="0.25">
      <c r="A238">
        <v>233</v>
      </c>
      <c r="B238" t="s">
        <v>0</v>
      </c>
      <c r="C238">
        <v>48.2</v>
      </c>
      <c r="D238">
        <v>5</v>
      </c>
      <c r="E238">
        <v>2.5499999999999998</v>
      </c>
      <c r="F238" t="str">
        <f t="shared" si="5"/>
        <v>DPU &gt;= 36 cm</v>
      </c>
    </row>
    <row r="239" spans="1:6" x14ac:dyDescent="0.25">
      <c r="A239">
        <v>234</v>
      </c>
      <c r="B239" t="s">
        <v>0</v>
      </c>
      <c r="C239">
        <v>23.4</v>
      </c>
      <c r="D239">
        <v>5</v>
      </c>
      <c r="E239">
        <v>0.3</v>
      </c>
      <c r="F239" t="str">
        <f t="shared" si="5"/>
        <v>DPU &gt;= 16 cm</v>
      </c>
    </row>
    <row r="240" spans="1:6" x14ac:dyDescent="0.25">
      <c r="A240">
        <v>235</v>
      </c>
      <c r="B240" t="s">
        <v>0</v>
      </c>
      <c r="C240">
        <v>39.5</v>
      </c>
      <c r="D240">
        <v>5</v>
      </c>
      <c r="E240">
        <v>1.2</v>
      </c>
      <c r="F240" t="str">
        <f t="shared" si="5"/>
        <v>DPU &gt;= 36 cm</v>
      </c>
    </row>
    <row r="241" spans="1:6" x14ac:dyDescent="0.25">
      <c r="A241">
        <v>236</v>
      </c>
      <c r="B241" t="s">
        <v>0</v>
      </c>
      <c r="C241">
        <v>73.400000000000006</v>
      </c>
      <c r="D241">
        <v>5</v>
      </c>
      <c r="E241">
        <v>6.45</v>
      </c>
      <c r="F241" t="str">
        <f t="shared" si="5"/>
        <v>DPU &gt;= 36 cm</v>
      </c>
    </row>
    <row r="242" spans="1:6" x14ac:dyDescent="0.25">
      <c r="A242">
        <v>237</v>
      </c>
      <c r="B242" t="s">
        <v>0</v>
      </c>
      <c r="C242">
        <v>40.700000000000003</v>
      </c>
      <c r="D242">
        <v>5</v>
      </c>
      <c r="E242">
        <v>1.65</v>
      </c>
      <c r="F242" t="str">
        <f t="shared" si="5"/>
        <v>DPU &gt;= 36 cm</v>
      </c>
    </row>
    <row r="243" spans="1:6" x14ac:dyDescent="0.25">
      <c r="A243">
        <v>238</v>
      </c>
      <c r="B243" t="s">
        <v>0</v>
      </c>
      <c r="C243">
        <v>28.9</v>
      </c>
      <c r="D243">
        <v>5</v>
      </c>
      <c r="E243">
        <v>0.6</v>
      </c>
      <c r="F243" t="str">
        <f t="shared" si="5"/>
        <v>DPU &gt;= 24 cm</v>
      </c>
    </row>
    <row r="244" spans="1:6" x14ac:dyDescent="0.25">
      <c r="A244">
        <v>239</v>
      </c>
      <c r="B244" t="s">
        <v>0</v>
      </c>
      <c r="C244">
        <v>49.6</v>
      </c>
      <c r="D244">
        <v>5</v>
      </c>
      <c r="E244">
        <v>2.5499999999999998</v>
      </c>
      <c r="F244" t="str">
        <f t="shared" si="5"/>
        <v>DPU &gt;= 36 cm</v>
      </c>
    </row>
    <row r="245" spans="1:6" x14ac:dyDescent="0.25">
      <c r="A245">
        <v>240</v>
      </c>
      <c r="B245" t="s">
        <v>0</v>
      </c>
      <c r="C245">
        <v>26.3</v>
      </c>
      <c r="D245">
        <v>5</v>
      </c>
      <c r="E245">
        <v>0.45</v>
      </c>
      <c r="F245" t="str">
        <f t="shared" si="5"/>
        <v>DPU &gt;= 24 cm</v>
      </c>
    </row>
    <row r="246" spans="1:6" x14ac:dyDescent="0.25">
      <c r="A246">
        <v>241</v>
      </c>
      <c r="B246" t="s">
        <v>0</v>
      </c>
      <c r="C246">
        <v>25.5</v>
      </c>
      <c r="D246">
        <v>5</v>
      </c>
      <c r="E246">
        <v>0.45</v>
      </c>
      <c r="F246" t="str">
        <f t="shared" si="5"/>
        <v>DPU &gt;= 24 cm</v>
      </c>
    </row>
    <row r="247" spans="1:6" x14ac:dyDescent="0.25">
      <c r="A247">
        <v>242</v>
      </c>
      <c r="B247" t="s">
        <v>0</v>
      </c>
      <c r="C247">
        <v>55</v>
      </c>
      <c r="D247">
        <v>5</v>
      </c>
      <c r="E247">
        <v>3.15</v>
      </c>
      <c r="F247" t="str">
        <f t="shared" si="5"/>
        <v>DPU &gt;= 36 cm</v>
      </c>
    </row>
    <row r="248" spans="1:6" x14ac:dyDescent="0.25">
      <c r="A248">
        <v>243</v>
      </c>
      <c r="B248" t="s">
        <v>0</v>
      </c>
      <c r="C248">
        <v>28</v>
      </c>
      <c r="D248">
        <v>5</v>
      </c>
      <c r="E248">
        <v>0.6</v>
      </c>
      <c r="F248" t="str">
        <f t="shared" si="5"/>
        <v>DPU &gt;= 24 cm</v>
      </c>
    </row>
    <row r="249" spans="1:6" x14ac:dyDescent="0.25">
      <c r="A249">
        <v>244</v>
      </c>
      <c r="B249" t="s">
        <v>0</v>
      </c>
      <c r="C249">
        <v>38.700000000000003</v>
      </c>
      <c r="D249">
        <v>5</v>
      </c>
      <c r="E249">
        <v>1.2</v>
      </c>
      <c r="F249" t="str">
        <f t="shared" si="5"/>
        <v>DPU &gt;= 36 cm</v>
      </c>
    </row>
    <row r="250" spans="1:6" x14ac:dyDescent="0.25">
      <c r="A250">
        <v>245</v>
      </c>
      <c r="B250" t="s">
        <v>0</v>
      </c>
      <c r="C250">
        <v>51.1</v>
      </c>
      <c r="D250">
        <v>5</v>
      </c>
      <c r="E250">
        <v>2.5499999999999998</v>
      </c>
      <c r="F250" t="str">
        <f t="shared" si="5"/>
        <v>DPU &gt;= 36 cm</v>
      </c>
    </row>
    <row r="251" spans="1:6" x14ac:dyDescent="0.25">
      <c r="A251">
        <v>246</v>
      </c>
      <c r="B251" t="s">
        <v>0</v>
      </c>
      <c r="C251">
        <v>31.9</v>
      </c>
      <c r="D251">
        <v>5</v>
      </c>
      <c r="E251">
        <v>0.6</v>
      </c>
      <c r="F251" t="str">
        <f t="shared" si="5"/>
        <v>DPU &gt;= 24 cm</v>
      </c>
    </row>
    <row r="252" spans="1:6" x14ac:dyDescent="0.25">
      <c r="A252">
        <v>247</v>
      </c>
      <c r="B252" t="s">
        <v>0</v>
      </c>
      <c r="C252">
        <v>56.6</v>
      </c>
      <c r="D252">
        <v>5</v>
      </c>
      <c r="E252">
        <v>3.75</v>
      </c>
      <c r="F252" t="str">
        <f t="shared" si="5"/>
        <v>DPU &gt;= 36 cm</v>
      </c>
    </row>
    <row r="253" spans="1:6" x14ac:dyDescent="0.25">
      <c r="A253">
        <v>248</v>
      </c>
      <c r="B253" t="s">
        <v>0</v>
      </c>
      <c r="C253">
        <v>55.8</v>
      </c>
      <c r="D253">
        <v>5</v>
      </c>
      <c r="E253">
        <v>3.15</v>
      </c>
      <c r="F253" t="str">
        <f t="shared" si="5"/>
        <v>DPU &gt;= 36 cm</v>
      </c>
    </row>
    <row r="254" spans="1:6" x14ac:dyDescent="0.25">
      <c r="A254">
        <v>249</v>
      </c>
      <c r="B254" t="s">
        <v>0</v>
      </c>
      <c r="C254">
        <v>25.8</v>
      </c>
      <c r="D254">
        <v>5</v>
      </c>
      <c r="E254">
        <v>0.45</v>
      </c>
      <c r="F254" t="str">
        <f t="shared" si="5"/>
        <v>DPU &gt;= 24 cm</v>
      </c>
    </row>
    <row r="255" spans="1:6" x14ac:dyDescent="0.25">
      <c r="A255">
        <v>250</v>
      </c>
      <c r="B255" t="s">
        <v>0</v>
      </c>
      <c r="C255">
        <v>47.6</v>
      </c>
      <c r="D255">
        <v>5</v>
      </c>
      <c r="E255">
        <v>2.1</v>
      </c>
      <c r="F255" t="str">
        <f t="shared" si="5"/>
        <v>DPU &gt;= 36 cm</v>
      </c>
    </row>
    <row r="256" spans="1:6" x14ac:dyDescent="0.25">
      <c r="A256">
        <v>251</v>
      </c>
      <c r="B256" t="s">
        <v>0</v>
      </c>
      <c r="C256">
        <v>27.8</v>
      </c>
      <c r="D256">
        <v>5</v>
      </c>
      <c r="E256">
        <v>0.45</v>
      </c>
      <c r="F256" t="str">
        <f t="shared" si="5"/>
        <v>DPU &gt;= 24 cm</v>
      </c>
    </row>
    <row r="257" spans="1:6" x14ac:dyDescent="0.25">
      <c r="A257">
        <v>252</v>
      </c>
      <c r="B257" t="s">
        <v>0</v>
      </c>
      <c r="C257">
        <v>49.6</v>
      </c>
      <c r="D257">
        <v>5</v>
      </c>
      <c r="E257">
        <v>2.5499999999999998</v>
      </c>
      <c r="F257" t="str">
        <f t="shared" si="5"/>
        <v>DPU &gt;= 36 cm</v>
      </c>
    </row>
    <row r="258" spans="1:6" x14ac:dyDescent="0.25">
      <c r="A258">
        <v>253</v>
      </c>
      <c r="B258" t="s">
        <v>0</v>
      </c>
      <c r="C258">
        <v>41.7</v>
      </c>
      <c r="D258">
        <v>5</v>
      </c>
      <c r="E258">
        <v>1.65</v>
      </c>
      <c r="F258" t="str">
        <f t="shared" si="5"/>
        <v>DPU &gt;= 36 cm</v>
      </c>
    </row>
    <row r="259" spans="1:6" x14ac:dyDescent="0.25">
      <c r="A259">
        <v>254</v>
      </c>
      <c r="B259" t="s">
        <v>0</v>
      </c>
      <c r="C259">
        <v>17.600000000000001</v>
      </c>
      <c r="D259">
        <v>5</v>
      </c>
      <c r="E259">
        <v>0.15</v>
      </c>
      <c r="F259" t="str">
        <f t="shared" si="5"/>
        <v>DPU &gt;= 16 cm</v>
      </c>
    </row>
    <row r="260" spans="1:6" x14ac:dyDescent="0.25">
      <c r="A260">
        <v>255</v>
      </c>
      <c r="B260" t="s">
        <v>0</v>
      </c>
      <c r="C260">
        <v>58.1</v>
      </c>
      <c r="D260">
        <v>5</v>
      </c>
      <c r="E260">
        <v>3.75</v>
      </c>
      <c r="F260" t="str">
        <f t="shared" si="5"/>
        <v>DPU &gt;= 36 cm</v>
      </c>
    </row>
    <row r="261" spans="1:6" x14ac:dyDescent="0.25">
      <c r="A261">
        <v>256</v>
      </c>
      <c r="B261" t="s">
        <v>0</v>
      </c>
      <c r="C261">
        <v>47.1</v>
      </c>
      <c r="D261">
        <v>5</v>
      </c>
      <c r="E261">
        <v>2.1</v>
      </c>
      <c r="F261" t="str">
        <f t="shared" si="5"/>
        <v>DPU &gt;= 36 cm</v>
      </c>
    </row>
    <row r="262" spans="1:6" x14ac:dyDescent="0.25">
      <c r="A262">
        <v>257</v>
      </c>
      <c r="B262" t="s">
        <v>0</v>
      </c>
      <c r="C262">
        <v>37.5</v>
      </c>
      <c r="D262">
        <v>5</v>
      </c>
      <c r="E262">
        <v>1.2</v>
      </c>
      <c r="F262" t="str">
        <f t="shared" ref="F262:F316" si="6">IF(C262&gt;=36,"DPU &gt;= 36 cm",IF(C262&gt;=24,"DPU &gt;= 24 cm",IF(C262&gt;=12,"DPU &gt;= 16 cm")))</f>
        <v>DPU &gt;= 36 cm</v>
      </c>
    </row>
    <row r="263" spans="1:6" x14ac:dyDescent="0.25">
      <c r="A263">
        <v>258</v>
      </c>
      <c r="B263" t="s">
        <v>0</v>
      </c>
      <c r="C263">
        <v>59</v>
      </c>
      <c r="D263">
        <v>5</v>
      </c>
      <c r="E263">
        <v>3.75</v>
      </c>
      <c r="F263" t="str">
        <f t="shared" si="6"/>
        <v>DPU &gt;= 36 cm</v>
      </c>
    </row>
    <row r="264" spans="1:6" x14ac:dyDescent="0.25">
      <c r="A264">
        <v>259</v>
      </c>
      <c r="B264" t="s">
        <v>0</v>
      </c>
      <c r="C264">
        <v>33.6</v>
      </c>
      <c r="D264">
        <v>5</v>
      </c>
      <c r="E264">
        <v>0.9</v>
      </c>
      <c r="F264" t="str">
        <f t="shared" si="6"/>
        <v>DPU &gt;= 24 cm</v>
      </c>
    </row>
    <row r="265" spans="1:6" x14ac:dyDescent="0.25">
      <c r="A265">
        <v>260</v>
      </c>
      <c r="B265" t="s">
        <v>0</v>
      </c>
      <c r="C265">
        <v>16.8</v>
      </c>
      <c r="D265">
        <v>5</v>
      </c>
      <c r="E265">
        <v>0.15</v>
      </c>
      <c r="F265" t="str">
        <f t="shared" si="6"/>
        <v>DPU &gt;= 16 cm</v>
      </c>
    </row>
    <row r="266" spans="1:6" x14ac:dyDescent="0.25">
      <c r="A266">
        <v>261</v>
      </c>
      <c r="B266" t="s">
        <v>0</v>
      </c>
      <c r="C266">
        <v>45.4</v>
      </c>
      <c r="D266">
        <v>5</v>
      </c>
      <c r="E266">
        <v>2.1</v>
      </c>
      <c r="F266" t="str">
        <f t="shared" si="6"/>
        <v>DPU &gt;= 36 cm</v>
      </c>
    </row>
    <row r="267" spans="1:6" x14ac:dyDescent="0.25">
      <c r="A267">
        <v>262</v>
      </c>
      <c r="B267" t="s">
        <v>0</v>
      </c>
      <c r="C267">
        <v>56.3</v>
      </c>
      <c r="D267">
        <v>5</v>
      </c>
      <c r="E267">
        <v>3.75</v>
      </c>
      <c r="F267" t="str">
        <f t="shared" si="6"/>
        <v>DPU &gt;= 36 cm</v>
      </c>
    </row>
    <row r="268" spans="1:6" x14ac:dyDescent="0.25">
      <c r="A268">
        <v>263</v>
      </c>
      <c r="B268" t="s">
        <v>0</v>
      </c>
      <c r="C268">
        <v>49.2</v>
      </c>
      <c r="D268">
        <v>5</v>
      </c>
      <c r="E268">
        <v>2.5499999999999998</v>
      </c>
      <c r="F268" t="str">
        <f t="shared" si="6"/>
        <v>DPU &gt;= 36 cm</v>
      </c>
    </row>
    <row r="269" spans="1:6" x14ac:dyDescent="0.25">
      <c r="A269">
        <v>264</v>
      </c>
      <c r="B269" t="s">
        <v>0</v>
      </c>
      <c r="C269">
        <v>33</v>
      </c>
      <c r="D269">
        <v>5</v>
      </c>
      <c r="E269">
        <v>0.9</v>
      </c>
      <c r="F269" t="str">
        <f t="shared" si="6"/>
        <v>DPU &gt;= 24 cm</v>
      </c>
    </row>
    <row r="270" spans="1:6" x14ac:dyDescent="0.25">
      <c r="A270">
        <v>265</v>
      </c>
      <c r="B270" t="s">
        <v>0</v>
      </c>
      <c r="C270">
        <v>44</v>
      </c>
      <c r="D270">
        <v>5</v>
      </c>
      <c r="E270">
        <v>2.1</v>
      </c>
      <c r="F270" t="str">
        <f t="shared" si="6"/>
        <v>DPU &gt;= 36 cm</v>
      </c>
    </row>
    <row r="271" spans="1:6" x14ac:dyDescent="0.25">
      <c r="A271">
        <v>266</v>
      </c>
      <c r="B271" t="s">
        <v>0</v>
      </c>
      <c r="C271">
        <v>27</v>
      </c>
      <c r="D271">
        <v>5</v>
      </c>
      <c r="E271">
        <v>0.45</v>
      </c>
      <c r="F271" t="str">
        <f t="shared" si="6"/>
        <v>DPU &gt;= 24 cm</v>
      </c>
    </row>
    <row r="272" spans="1:6" x14ac:dyDescent="0.25">
      <c r="A272">
        <v>267</v>
      </c>
      <c r="B272" t="s">
        <v>0</v>
      </c>
      <c r="C272">
        <v>31.8</v>
      </c>
      <c r="D272">
        <v>5</v>
      </c>
      <c r="E272">
        <v>0.6</v>
      </c>
      <c r="F272" t="str">
        <f t="shared" si="6"/>
        <v>DPU &gt;= 24 cm</v>
      </c>
    </row>
    <row r="273" spans="1:6" x14ac:dyDescent="0.25">
      <c r="A273">
        <v>268</v>
      </c>
      <c r="B273" t="s">
        <v>0</v>
      </c>
      <c r="C273">
        <v>51.1</v>
      </c>
      <c r="D273">
        <v>5</v>
      </c>
      <c r="E273">
        <v>2.5499999999999998</v>
      </c>
      <c r="F273" t="str">
        <f t="shared" si="6"/>
        <v>DPU &gt;= 36 cm</v>
      </c>
    </row>
    <row r="274" spans="1:6" x14ac:dyDescent="0.25">
      <c r="A274">
        <v>269</v>
      </c>
      <c r="B274" t="s">
        <v>0</v>
      </c>
      <c r="C274">
        <v>41.5</v>
      </c>
      <c r="D274">
        <v>5</v>
      </c>
      <c r="E274">
        <v>1.65</v>
      </c>
      <c r="F274" t="str">
        <f t="shared" si="6"/>
        <v>DPU &gt;= 36 cm</v>
      </c>
    </row>
    <row r="275" spans="1:6" x14ac:dyDescent="0.25">
      <c r="A275">
        <v>270</v>
      </c>
      <c r="B275" t="s">
        <v>0</v>
      </c>
      <c r="C275">
        <v>79.900000000000006</v>
      </c>
      <c r="D275">
        <v>5</v>
      </c>
      <c r="E275">
        <v>7.08</v>
      </c>
      <c r="F275" t="str">
        <f t="shared" si="6"/>
        <v>DPU &gt;= 36 cm</v>
      </c>
    </row>
    <row r="276" spans="1:6" x14ac:dyDescent="0.25">
      <c r="A276">
        <v>271</v>
      </c>
      <c r="B276" t="s">
        <v>0</v>
      </c>
      <c r="C276">
        <v>59.2</v>
      </c>
      <c r="D276">
        <v>5</v>
      </c>
      <c r="E276">
        <v>3.75</v>
      </c>
      <c r="F276" t="str">
        <f t="shared" si="6"/>
        <v>DPU &gt;= 36 cm</v>
      </c>
    </row>
    <row r="277" spans="1:6" x14ac:dyDescent="0.25">
      <c r="A277">
        <v>272</v>
      </c>
      <c r="B277" t="s">
        <v>0</v>
      </c>
      <c r="C277">
        <v>34.299999999999997</v>
      </c>
      <c r="D277">
        <v>5</v>
      </c>
      <c r="E277">
        <v>0.9</v>
      </c>
      <c r="F277" t="str">
        <f t="shared" si="6"/>
        <v>DPU &gt;= 24 cm</v>
      </c>
    </row>
    <row r="278" spans="1:6" x14ac:dyDescent="0.25">
      <c r="A278">
        <v>273</v>
      </c>
      <c r="B278" t="s">
        <v>0</v>
      </c>
      <c r="C278">
        <v>75.2</v>
      </c>
      <c r="D278">
        <v>5</v>
      </c>
      <c r="E278">
        <v>6.45</v>
      </c>
      <c r="F278" t="str">
        <f t="shared" si="6"/>
        <v>DPU &gt;= 36 cm</v>
      </c>
    </row>
    <row r="279" spans="1:6" x14ac:dyDescent="0.25">
      <c r="A279">
        <v>274</v>
      </c>
      <c r="B279" t="s">
        <v>0</v>
      </c>
      <c r="C279">
        <v>44.7</v>
      </c>
      <c r="D279">
        <v>5</v>
      </c>
      <c r="E279">
        <v>2.1</v>
      </c>
      <c r="F279" t="str">
        <f t="shared" si="6"/>
        <v>DPU &gt;= 36 cm</v>
      </c>
    </row>
    <row r="280" spans="1:6" x14ac:dyDescent="0.25">
      <c r="A280">
        <v>275</v>
      </c>
      <c r="B280" t="s">
        <v>0</v>
      </c>
      <c r="C280">
        <v>45.2</v>
      </c>
      <c r="D280">
        <v>5</v>
      </c>
      <c r="E280">
        <v>2.1</v>
      </c>
      <c r="F280" t="str">
        <f t="shared" si="6"/>
        <v>DPU &gt;= 36 cm</v>
      </c>
    </row>
    <row r="281" spans="1:6" x14ac:dyDescent="0.25">
      <c r="A281">
        <v>276</v>
      </c>
      <c r="B281" t="s">
        <v>0</v>
      </c>
      <c r="C281">
        <v>49</v>
      </c>
      <c r="D281">
        <v>5</v>
      </c>
      <c r="E281">
        <v>2.5499999999999998</v>
      </c>
      <c r="F281" t="str">
        <f t="shared" si="6"/>
        <v>DPU &gt;= 36 cm</v>
      </c>
    </row>
    <row r="282" spans="1:6" x14ac:dyDescent="0.25">
      <c r="A282">
        <v>277</v>
      </c>
      <c r="B282" t="s">
        <v>0</v>
      </c>
      <c r="C282">
        <v>22.5</v>
      </c>
      <c r="D282">
        <v>5</v>
      </c>
      <c r="E282">
        <v>0.3</v>
      </c>
      <c r="F282" t="str">
        <f t="shared" si="6"/>
        <v>DPU &gt;= 16 cm</v>
      </c>
    </row>
    <row r="283" spans="1:6" x14ac:dyDescent="0.25">
      <c r="A283">
        <v>278</v>
      </c>
      <c r="B283" t="s">
        <v>0</v>
      </c>
      <c r="C283">
        <v>63.2</v>
      </c>
      <c r="D283">
        <v>5</v>
      </c>
      <c r="E283">
        <v>4.3499999999999996</v>
      </c>
      <c r="F283" t="str">
        <f t="shared" si="6"/>
        <v>DPU &gt;= 36 cm</v>
      </c>
    </row>
    <row r="284" spans="1:6" x14ac:dyDescent="0.25">
      <c r="A284">
        <v>279</v>
      </c>
      <c r="B284" t="s">
        <v>27</v>
      </c>
      <c r="C284">
        <v>50.5</v>
      </c>
      <c r="D284">
        <v>5</v>
      </c>
      <c r="E284">
        <v>2.5499999999999998</v>
      </c>
      <c r="F284" t="str">
        <f t="shared" si="6"/>
        <v>DPU &gt;= 36 cm</v>
      </c>
    </row>
    <row r="285" spans="1:6" x14ac:dyDescent="0.25">
      <c r="A285">
        <v>280</v>
      </c>
      <c r="B285" t="s">
        <v>27</v>
      </c>
      <c r="C285">
        <v>65.599999999999994</v>
      </c>
      <c r="D285">
        <v>5</v>
      </c>
      <c r="E285">
        <v>4.95</v>
      </c>
      <c r="F285" t="str">
        <f t="shared" si="6"/>
        <v>DPU &gt;= 36 cm</v>
      </c>
    </row>
    <row r="286" spans="1:6" x14ac:dyDescent="0.25">
      <c r="A286">
        <v>281</v>
      </c>
      <c r="B286" t="s">
        <v>1</v>
      </c>
      <c r="C286">
        <v>52</v>
      </c>
      <c r="D286">
        <v>5</v>
      </c>
      <c r="E286">
        <v>3.15</v>
      </c>
      <c r="F286" t="str">
        <f t="shared" si="6"/>
        <v>DPU &gt;= 36 cm</v>
      </c>
    </row>
    <row r="287" spans="1:6" x14ac:dyDescent="0.25">
      <c r="A287">
        <v>282</v>
      </c>
      <c r="B287" t="s">
        <v>1</v>
      </c>
      <c r="C287">
        <v>30.4</v>
      </c>
      <c r="D287">
        <v>5</v>
      </c>
      <c r="E287">
        <v>0.6</v>
      </c>
      <c r="F287" t="str">
        <f t="shared" si="6"/>
        <v>DPU &gt;= 24 cm</v>
      </c>
    </row>
    <row r="288" spans="1:6" x14ac:dyDescent="0.25">
      <c r="A288">
        <v>283</v>
      </c>
      <c r="B288" t="s">
        <v>1</v>
      </c>
      <c r="C288">
        <v>48.1</v>
      </c>
      <c r="D288">
        <v>5</v>
      </c>
      <c r="E288">
        <v>2.5499999999999998</v>
      </c>
      <c r="F288" t="str">
        <f t="shared" si="6"/>
        <v>DPU &gt;= 36 cm</v>
      </c>
    </row>
    <row r="289" spans="1:6" x14ac:dyDescent="0.25">
      <c r="A289">
        <v>284</v>
      </c>
      <c r="B289" t="s">
        <v>1</v>
      </c>
      <c r="C289">
        <v>54.9</v>
      </c>
      <c r="D289">
        <v>5</v>
      </c>
      <c r="E289">
        <v>3.15</v>
      </c>
      <c r="F289" t="str">
        <f t="shared" si="6"/>
        <v>DPU &gt;= 36 cm</v>
      </c>
    </row>
    <row r="290" spans="1:6" x14ac:dyDescent="0.25">
      <c r="A290">
        <v>285</v>
      </c>
      <c r="B290" t="s">
        <v>1</v>
      </c>
      <c r="C290">
        <v>51.2</v>
      </c>
      <c r="D290">
        <v>5</v>
      </c>
      <c r="E290">
        <v>2.5499999999999998</v>
      </c>
      <c r="F290" t="str">
        <f t="shared" si="6"/>
        <v>DPU &gt;= 36 cm</v>
      </c>
    </row>
    <row r="291" spans="1:6" x14ac:dyDescent="0.25">
      <c r="A291">
        <v>286</v>
      </c>
      <c r="B291" t="s">
        <v>1</v>
      </c>
      <c r="C291">
        <v>19.399999999999999</v>
      </c>
      <c r="D291">
        <v>5</v>
      </c>
      <c r="E291">
        <v>0.15</v>
      </c>
      <c r="F291" t="str">
        <f t="shared" si="6"/>
        <v>DPU &gt;= 16 cm</v>
      </c>
    </row>
    <row r="292" spans="1:6" x14ac:dyDescent="0.25">
      <c r="A292">
        <v>287</v>
      </c>
      <c r="B292" t="s">
        <v>1</v>
      </c>
      <c r="C292">
        <v>29.2</v>
      </c>
      <c r="D292">
        <v>5</v>
      </c>
      <c r="E292">
        <v>0.6</v>
      </c>
      <c r="F292" t="str">
        <f t="shared" si="6"/>
        <v>DPU &gt;= 24 cm</v>
      </c>
    </row>
    <row r="293" spans="1:6" x14ac:dyDescent="0.25">
      <c r="A293">
        <v>288</v>
      </c>
      <c r="B293" t="s">
        <v>1</v>
      </c>
      <c r="C293">
        <v>16.2</v>
      </c>
      <c r="D293">
        <v>5</v>
      </c>
      <c r="E293">
        <v>0.15</v>
      </c>
      <c r="F293" t="str">
        <f t="shared" si="6"/>
        <v>DPU &gt;= 16 cm</v>
      </c>
    </row>
    <row r="294" spans="1:6" x14ac:dyDescent="0.25">
      <c r="A294">
        <v>289</v>
      </c>
      <c r="B294" t="s">
        <v>1</v>
      </c>
      <c r="C294">
        <v>21.9</v>
      </c>
      <c r="D294">
        <v>5</v>
      </c>
      <c r="E294">
        <v>0.3</v>
      </c>
      <c r="F294" t="str">
        <f t="shared" si="6"/>
        <v>DPU &gt;= 16 cm</v>
      </c>
    </row>
    <row r="295" spans="1:6" x14ac:dyDescent="0.25">
      <c r="A295">
        <v>290</v>
      </c>
      <c r="B295" t="s">
        <v>1</v>
      </c>
      <c r="C295">
        <v>55.9</v>
      </c>
      <c r="D295">
        <v>5</v>
      </c>
      <c r="E295">
        <v>3.15</v>
      </c>
      <c r="F295" t="str">
        <f t="shared" si="6"/>
        <v>DPU &gt;= 36 cm</v>
      </c>
    </row>
    <row r="296" spans="1:6" x14ac:dyDescent="0.25">
      <c r="A296">
        <v>291</v>
      </c>
      <c r="B296" t="s">
        <v>1</v>
      </c>
      <c r="C296">
        <v>55.4</v>
      </c>
      <c r="D296">
        <v>5</v>
      </c>
      <c r="E296">
        <v>3.15</v>
      </c>
      <c r="F296" t="str">
        <f t="shared" si="6"/>
        <v>DPU &gt;= 36 cm</v>
      </c>
    </row>
    <row r="297" spans="1:6" x14ac:dyDescent="0.25">
      <c r="A297">
        <v>292</v>
      </c>
      <c r="B297" t="s">
        <v>1</v>
      </c>
      <c r="C297">
        <v>39.1</v>
      </c>
      <c r="D297">
        <v>5</v>
      </c>
      <c r="E297">
        <v>1.2</v>
      </c>
      <c r="F297" t="str">
        <f t="shared" si="6"/>
        <v>DPU &gt;= 36 cm</v>
      </c>
    </row>
    <row r="298" spans="1:6" x14ac:dyDescent="0.25">
      <c r="A298">
        <v>293</v>
      </c>
      <c r="B298" t="s">
        <v>1</v>
      </c>
      <c r="C298">
        <v>56.9</v>
      </c>
      <c r="D298">
        <v>5</v>
      </c>
      <c r="E298">
        <v>3.75</v>
      </c>
      <c r="F298" t="str">
        <f t="shared" si="6"/>
        <v>DPU &gt;= 36 cm</v>
      </c>
    </row>
    <row r="299" spans="1:6" x14ac:dyDescent="0.25">
      <c r="A299">
        <v>294</v>
      </c>
      <c r="B299" t="s">
        <v>1</v>
      </c>
      <c r="C299">
        <v>53.4</v>
      </c>
      <c r="D299">
        <v>5</v>
      </c>
      <c r="E299">
        <v>3.15</v>
      </c>
      <c r="F299" t="str">
        <f t="shared" si="6"/>
        <v>DPU &gt;= 36 cm</v>
      </c>
    </row>
    <row r="300" spans="1:6" x14ac:dyDescent="0.25">
      <c r="A300">
        <v>295</v>
      </c>
      <c r="B300" t="s">
        <v>1</v>
      </c>
      <c r="C300">
        <v>46.3</v>
      </c>
      <c r="D300">
        <v>5</v>
      </c>
      <c r="E300">
        <v>2.1</v>
      </c>
      <c r="F300" t="str">
        <f t="shared" si="6"/>
        <v>DPU &gt;= 36 cm</v>
      </c>
    </row>
    <row r="301" spans="1:6" x14ac:dyDescent="0.25">
      <c r="A301">
        <v>296</v>
      </c>
      <c r="B301" t="s">
        <v>1</v>
      </c>
      <c r="C301">
        <v>28.1</v>
      </c>
      <c r="D301">
        <v>5</v>
      </c>
      <c r="E301">
        <v>0.6</v>
      </c>
      <c r="F301" t="str">
        <f t="shared" si="6"/>
        <v>DPU &gt;= 24 cm</v>
      </c>
    </row>
    <row r="302" spans="1:6" x14ac:dyDescent="0.25">
      <c r="A302">
        <v>297</v>
      </c>
      <c r="B302" t="s">
        <v>1</v>
      </c>
      <c r="C302">
        <v>52.8</v>
      </c>
      <c r="D302">
        <v>5</v>
      </c>
      <c r="E302">
        <v>3.15</v>
      </c>
      <c r="F302" t="str">
        <f t="shared" si="6"/>
        <v>DPU &gt;= 36 cm</v>
      </c>
    </row>
    <row r="303" spans="1:6" x14ac:dyDescent="0.25">
      <c r="A303">
        <v>298</v>
      </c>
      <c r="B303" t="s">
        <v>1</v>
      </c>
      <c r="C303">
        <v>44.7</v>
      </c>
      <c r="D303">
        <v>5</v>
      </c>
      <c r="E303">
        <v>2.1</v>
      </c>
      <c r="F303" t="str">
        <f t="shared" si="6"/>
        <v>DPU &gt;= 36 cm</v>
      </c>
    </row>
    <row r="304" spans="1:6" x14ac:dyDescent="0.25">
      <c r="A304">
        <v>299</v>
      </c>
      <c r="B304" t="s">
        <v>1</v>
      </c>
      <c r="C304">
        <v>21.2</v>
      </c>
      <c r="D304">
        <v>5</v>
      </c>
      <c r="E304">
        <v>0.3</v>
      </c>
      <c r="F304" t="str">
        <f t="shared" si="6"/>
        <v>DPU &gt;= 16 cm</v>
      </c>
    </row>
    <row r="305" spans="1:6" x14ac:dyDescent="0.25">
      <c r="A305">
        <v>300</v>
      </c>
      <c r="B305" t="s">
        <v>1</v>
      </c>
      <c r="C305">
        <v>48.2</v>
      </c>
      <c r="D305">
        <v>5</v>
      </c>
      <c r="E305">
        <v>2.5499999999999998</v>
      </c>
      <c r="F305" t="str">
        <f t="shared" si="6"/>
        <v>DPU &gt;= 36 cm</v>
      </c>
    </row>
    <row r="306" spans="1:6" x14ac:dyDescent="0.25">
      <c r="A306">
        <v>301</v>
      </c>
      <c r="B306" t="s">
        <v>1</v>
      </c>
      <c r="C306">
        <v>31.6</v>
      </c>
      <c r="D306">
        <v>5</v>
      </c>
      <c r="E306">
        <v>0.6</v>
      </c>
      <c r="F306" t="str">
        <f t="shared" si="6"/>
        <v>DPU &gt;= 24 cm</v>
      </c>
    </row>
    <row r="307" spans="1:6" x14ac:dyDescent="0.25">
      <c r="A307">
        <v>302</v>
      </c>
      <c r="B307" t="s">
        <v>1</v>
      </c>
      <c r="C307">
        <v>46</v>
      </c>
      <c r="D307">
        <v>5</v>
      </c>
      <c r="E307">
        <v>2.1</v>
      </c>
      <c r="F307" t="str">
        <f t="shared" si="6"/>
        <v>DPU &gt;= 36 cm</v>
      </c>
    </row>
    <row r="308" spans="1:6" x14ac:dyDescent="0.25">
      <c r="A308">
        <v>303</v>
      </c>
      <c r="B308" t="s">
        <v>1</v>
      </c>
      <c r="C308">
        <v>66.900000000000006</v>
      </c>
      <c r="D308">
        <v>5</v>
      </c>
      <c r="E308">
        <v>4.95</v>
      </c>
      <c r="F308" t="str">
        <f t="shared" si="6"/>
        <v>DPU &gt;= 36 cm</v>
      </c>
    </row>
    <row r="309" spans="1:6" x14ac:dyDescent="0.25">
      <c r="A309">
        <v>304</v>
      </c>
      <c r="B309" t="s">
        <v>1</v>
      </c>
      <c r="C309">
        <v>39.299999999999997</v>
      </c>
      <c r="D309">
        <v>5</v>
      </c>
      <c r="E309">
        <v>1.2</v>
      </c>
      <c r="F309" t="str">
        <f t="shared" si="6"/>
        <v>DPU &gt;= 36 cm</v>
      </c>
    </row>
    <row r="310" spans="1:6" x14ac:dyDescent="0.25">
      <c r="A310">
        <v>305</v>
      </c>
      <c r="B310" t="s">
        <v>5</v>
      </c>
      <c r="C310">
        <v>39.299999999999997</v>
      </c>
      <c r="D310">
        <v>5</v>
      </c>
      <c r="E310">
        <v>1.2</v>
      </c>
      <c r="F310" t="str">
        <f t="shared" si="6"/>
        <v>DPU &gt;= 36 cm</v>
      </c>
    </row>
    <row r="311" spans="1:6" x14ac:dyDescent="0.25">
      <c r="A311">
        <v>306</v>
      </c>
      <c r="B311" t="s">
        <v>5</v>
      </c>
      <c r="C311">
        <v>35.799999999999997</v>
      </c>
      <c r="D311">
        <v>5</v>
      </c>
      <c r="E311">
        <v>0.9</v>
      </c>
      <c r="F311" t="str">
        <f t="shared" si="6"/>
        <v>DPU &gt;= 24 cm</v>
      </c>
    </row>
    <row r="312" spans="1:6" x14ac:dyDescent="0.25">
      <c r="A312">
        <v>307</v>
      </c>
      <c r="B312" t="s">
        <v>5</v>
      </c>
      <c r="C312">
        <v>40.5</v>
      </c>
      <c r="D312">
        <v>5</v>
      </c>
      <c r="E312">
        <v>1.65</v>
      </c>
      <c r="F312" t="str">
        <f t="shared" si="6"/>
        <v>DPU &gt;= 36 cm</v>
      </c>
    </row>
    <row r="313" spans="1:6" x14ac:dyDescent="0.25">
      <c r="A313">
        <v>308</v>
      </c>
      <c r="B313" t="s">
        <v>5</v>
      </c>
      <c r="C313">
        <v>45.1</v>
      </c>
      <c r="D313">
        <v>5</v>
      </c>
      <c r="E313">
        <v>2.1</v>
      </c>
      <c r="F313" t="str">
        <f t="shared" si="6"/>
        <v>DPU &gt;= 36 cm</v>
      </c>
    </row>
    <row r="314" spans="1:6" x14ac:dyDescent="0.25">
      <c r="A314">
        <v>309</v>
      </c>
      <c r="B314" t="s">
        <v>5</v>
      </c>
      <c r="C314">
        <v>26.6</v>
      </c>
      <c r="D314">
        <v>5</v>
      </c>
      <c r="E314">
        <v>0.45</v>
      </c>
      <c r="F314" t="str">
        <f t="shared" si="6"/>
        <v>DPU &gt;= 24 cm</v>
      </c>
    </row>
    <row r="315" spans="1:6" x14ac:dyDescent="0.25">
      <c r="A315">
        <v>310</v>
      </c>
      <c r="B315" t="s">
        <v>5</v>
      </c>
      <c r="C315">
        <v>40.1</v>
      </c>
      <c r="D315">
        <v>5</v>
      </c>
      <c r="E315">
        <v>1.65</v>
      </c>
      <c r="F315" t="str">
        <f t="shared" si="6"/>
        <v>DPU &gt;= 36 cm</v>
      </c>
    </row>
    <row r="316" spans="1:6" x14ac:dyDescent="0.25">
      <c r="A316">
        <v>311</v>
      </c>
      <c r="B316" t="s">
        <v>5</v>
      </c>
      <c r="C316">
        <v>30.4</v>
      </c>
      <c r="D316">
        <v>5</v>
      </c>
      <c r="E316">
        <v>0.6</v>
      </c>
      <c r="F316" t="str">
        <f t="shared" si="6"/>
        <v>DPU &gt;= 24 cm</v>
      </c>
    </row>
  </sheetData>
  <sortState ref="H8:L14">
    <sortCondition descending="1" ref="I8:I14"/>
  </sortState>
  <mergeCells count="1">
    <mergeCell ref="A1:G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FIUME_BE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Bazziga Daniele</dc:creator>
  <cp:lastModifiedBy>Argenta Mattia / t153996</cp:lastModifiedBy>
  <dcterms:created xsi:type="dcterms:W3CDTF">2023-02-08T07:55:20Z</dcterms:created>
  <dcterms:modified xsi:type="dcterms:W3CDTF">2023-02-15T14:13:08Z</dcterms:modified>
</cp:coreProperties>
</file>