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001_Waldoekologie\WO_Waldbau\WO_Zentrale\Weiserflaechen\Waldbau-Gemeinschaft_6\6013_Verbi_Scima\"/>
    </mc:Choice>
  </mc:AlternateContent>
  <bookViews>
    <workbookView xWindow="0" yWindow="0" windowWidth="19170" windowHeight="1767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2" l="1"/>
  <c r="N55" i="2"/>
  <c r="O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N54" i="2"/>
  <c r="O54" i="2"/>
  <c r="P54" i="2"/>
  <c r="P55" i="2" s="1"/>
  <c r="C54" i="2"/>
  <c r="C55" i="2" s="1"/>
  <c r="Q55" i="2" l="1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<sst xmlns="http://schemas.openxmlformats.org/spreadsheetml/2006/main" count="140" uniqueCount="49">
  <si>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</si>
  <si>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</si>
  <si>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</si>
  <si>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</si>
  <si>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</si>
  <si>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</si>
  <si>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</si>
  <si>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</si>
  <si>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</si>
  <si>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</si>
  <si>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</si>
  <si>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</si>
  <si>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</si>
  <si>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</si>
  <si>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</si>
  <si>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</si>
  <si>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</si>
  <si>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</si>
  <si>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</si>
  <si>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</si>
  <si>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</si>
  <si>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</si>
  <si>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</si>
  <si>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</si>
  <si>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</si>
  <si>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</si>
  <si>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</si>
  <si>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</si>
  <si>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</si>
  <si>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</si>
  <si>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</si>
  <si>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</si>
  <si>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</si>
  <si>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</si>
  <si>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</si>
  <si>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</si>
  <si>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</si>
  <si>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</si>
  <si>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</si>
  <si>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</si>
  <si>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</si>
  <si>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</si>
  <si>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</si>
  <si>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</si>
  <si>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</si>
  <si>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</si>
  <si>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</si>
  <si>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</si>
  <si>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Verbi Scima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</si>
</sst>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E17" sqref="E17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48</v>
      </c>
    </row>
    <row r="4" spans="1:16" x14ac:dyDescent="0.25">
      <c r="A4" s="14" t="s">
        <v>16</v>
      </c>
      <c r="B4" s="35">
        <v>43516</v>
      </c>
    </row>
    <row r="5" spans="1:16" x14ac:dyDescent="0.25">
      <c r="A5" s="14" t="s">
        <v>17</v>
      </c>
      <c r="B5" s="31" t="s">
        <v>47</v>
      </c>
    </row>
    <row r="6" spans="1:16" x14ac:dyDescent="0.25">
      <c r="A6" s="14" t="s">
        <v>18</v>
      </c>
      <c r="B6" s="11">
        <v>0.45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0</v>
      </c>
      <c r="B9" s="28"/>
      <c r="C9" s="28"/>
      <c r="D9" s="28"/>
      <c r="E9" s="28"/>
      <c r="F9" s="28"/>
      <c r="G9" s="28"/>
      <c r="H9" s="28"/>
      <c r="I9" s="28">
        <v>1</v>
      </c>
      <c r="J9" s="28"/>
      <c r="K9" s="28">
        <v>1</v>
      </c>
      <c r="L9" s="28">
        <v>8</v>
      </c>
      <c r="M9" s="28"/>
      <c r="N9" s="28"/>
      <c r="O9" s="28"/>
      <c r="P9" s="28">
        <v>5</v>
      </c>
    </row>
    <row r="10" spans="1:16" x14ac:dyDescent="0.25">
      <c r="A10" s="28">
        <v>1</v>
      </c>
      <c r="B10" s="29"/>
      <c r="C10" s="29"/>
      <c r="D10" s="29"/>
      <c r="E10" s="29"/>
      <c r="F10" s="29"/>
      <c r="G10" s="29"/>
      <c r="H10" s="29"/>
      <c r="I10" s="29">
        <v>3</v>
      </c>
      <c r="J10" s="29"/>
      <c r="K10" s="29"/>
      <c r="L10" s="29">
        <v>12</v>
      </c>
      <c r="M10" s="29"/>
      <c r="N10" s="29"/>
      <c r="O10" s="29"/>
      <c r="P10" s="29">
        <v>5</v>
      </c>
    </row>
    <row r="11" spans="1:16" x14ac:dyDescent="0.25">
      <c r="A11" s="28">
        <v>2</v>
      </c>
      <c r="B11" s="29"/>
      <c r="C11" s="29"/>
      <c r="D11" s="29"/>
      <c r="E11" s="29"/>
      <c r="F11" s="29"/>
      <c r="G11" s="29"/>
      <c r="H11" s="29"/>
      <c r="I11" s="29">
        <v>4</v>
      </c>
      <c r="J11" s="29"/>
      <c r="K11" s="29"/>
      <c r="L11" s="29">
        <v>4</v>
      </c>
      <c r="M11" s="29"/>
      <c r="N11" s="29"/>
      <c r="O11" s="29"/>
      <c r="P11" s="29">
        <v>4</v>
      </c>
    </row>
    <row r="12" spans="1:16" x14ac:dyDescent="0.25">
      <c r="A12" s="28">
        <v>3</v>
      </c>
      <c r="B12" s="29"/>
      <c r="C12" s="29"/>
      <c r="D12" s="29"/>
      <c r="E12" s="29"/>
      <c r="F12" s="29"/>
      <c r="G12" s="29"/>
      <c r="H12" s="29"/>
      <c r="I12" s="29">
        <v>2</v>
      </c>
      <c r="J12" s="29"/>
      <c r="K12" s="29"/>
      <c r="L12" s="29">
        <v>2</v>
      </c>
      <c r="M12" s="29"/>
      <c r="N12" s="29"/>
      <c r="O12" s="29"/>
      <c r="P12" s="29">
        <v>8</v>
      </c>
    </row>
    <row r="13" spans="1:16" x14ac:dyDescent="0.25">
      <c r="A13" s="28">
        <v>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>
        <v>6</v>
      </c>
      <c r="M13" s="29"/>
      <c r="N13" s="29"/>
      <c r="O13" s="29"/>
      <c r="P13" s="29">
        <v>2</v>
      </c>
    </row>
    <row r="14" spans="1:16" x14ac:dyDescent="0.25">
      <c r="A14" s="28">
        <v>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>
        <v>3</v>
      </c>
      <c r="M14" s="29"/>
      <c r="N14" s="29"/>
      <c r="O14" s="29"/>
      <c r="P14" s="29">
        <v>1</v>
      </c>
    </row>
    <row r="15" spans="1:16" x14ac:dyDescent="0.25">
      <c r="A15" s="28">
        <v>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>
        <v>10</v>
      </c>
      <c r="M15" s="29"/>
      <c r="N15" s="29"/>
      <c r="O15" s="29"/>
      <c r="P15" s="29">
        <v>1</v>
      </c>
    </row>
    <row r="16" spans="1:16" x14ac:dyDescent="0.25">
      <c r="A16" s="28">
        <v>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>
        <v>3</v>
      </c>
      <c r="M16" s="29"/>
      <c r="N16" s="29"/>
      <c r="O16" s="29"/>
      <c r="P16" s="29">
        <v>3</v>
      </c>
    </row>
    <row r="17" spans="1:16" x14ac:dyDescent="0.25">
      <c r="A17" s="28">
        <v>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>
        <v>2</v>
      </c>
      <c r="M17" s="29"/>
      <c r="N17" s="29"/>
      <c r="O17" s="29"/>
      <c r="P17" s="29">
        <v>2</v>
      </c>
    </row>
    <row r="18" spans="1:16" x14ac:dyDescent="0.25">
      <c r="A18" s="28">
        <v>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>
        <v>3</v>
      </c>
      <c r="M18" s="29"/>
      <c r="N18" s="29"/>
      <c r="O18" s="29"/>
      <c r="P18" s="29">
        <v>3</v>
      </c>
    </row>
    <row r="19" spans="1:16" x14ac:dyDescent="0.25">
      <c r="A19" s="28">
        <v>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>
        <v>1</v>
      </c>
      <c r="M19" s="29"/>
      <c r="N19" s="29"/>
      <c r="O19" s="29"/>
      <c r="P19" s="29">
        <v>0</v>
      </c>
    </row>
    <row r="20" spans="1:16" x14ac:dyDescent="0.25">
      <c r="A20" s="28">
        <v>11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>
        <v>4</v>
      </c>
      <c r="M20" s="29"/>
      <c r="N20" s="29"/>
      <c r="O20" s="29"/>
      <c r="P20" s="29">
        <v>0</v>
      </c>
    </row>
    <row r="21" spans="1:16" x14ac:dyDescent="0.25">
      <c r="A21" s="28">
        <v>12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>
        <v>1</v>
      </c>
    </row>
    <row r="22" spans="1:16" x14ac:dyDescent="0.25">
      <c r="A22" s="28">
        <v>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>
        <v>0</v>
      </c>
    </row>
    <row r="23" spans="1:16" x14ac:dyDescent="0.25">
      <c r="A23" s="28">
        <v>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>
        <v>1</v>
      </c>
      <c r="M23" s="29"/>
      <c r="N23" s="29"/>
      <c r="O23" s="29"/>
      <c r="P23" s="29">
        <v>0</v>
      </c>
    </row>
    <row r="24" spans="1:16" x14ac:dyDescent="0.25">
      <c r="A24" s="28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v>0</v>
      </c>
    </row>
    <row r="25" spans="1:16" x14ac:dyDescent="0.25">
      <c r="A25" s="28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>
        <v>1</v>
      </c>
      <c r="M25" s="29"/>
      <c r="N25" s="29"/>
      <c r="O25" s="29"/>
      <c r="P25" s="29">
        <v>0</v>
      </c>
    </row>
    <row r="26" spans="1:16" x14ac:dyDescent="0.25">
      <c r="A26" s="28">
        <v>17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>
        <v>1</v>
      </c>
      <c r="M26" s="29"/>
      <c r="N26" s="29"/>
      <c r="O26" s="29"/>
      <c r="P26" s="29">
        <v>0</v>
      </c>
    </row>
    <row r="27" spans="1:16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0</v>
      </c>
      <c r="D54" s="13">
        <f t="shared" ref="D54:P54" si="0">SUM(D9:D51)</f>
        <v>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0</v>
      </c>
      <c r="I54" s="13">
        <f t="shared" si="0"/>
        <v>10</v>
      </c>
      <c r="J54" s="13">
        <f t="shared" si="0"/>
        <v>0</v>
      </c>
      <c r="K54" s="13">
        <f t="shared" si="0"/>
        <v>1</v>
      </c>
      <c r="L54" s="13">
        <f t="shared" si="0"/>
        <v>61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35</v>
      </c>
      <c r="Q54" s="19">
        <f>SUM(C54:P54)</f>
        <v>107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0</v>
      </c>
      <c r="D55" s="20">
        <f t="shared" ref="D55:P55" si="2">ROUND(D54/$B$6, 1)</f>
        <v>0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0</v>
      </c>
      <c r="I55" s="20">
        <f t="shared" si="2"/>
        <v>22.2</v>
      </c>
      <c r="J55" s="20">
        <f t="shared" si="2"/>
        <v>0</v>
      </c>
      <c r="K55" s="20">
        <f t="shared" si="2"/>
        <v>2.2000000000000002</v>
      </c>
      <c r="L55" s="20">
        <f t="shared" si="2"/>
        <v>135.6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77.8</v>
      </c>
      <c r="Q55" s="21">
        <f>ROUND(SUM(C55:P55),0)</f>
        <v>238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0.19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7.0000000000000007E-2</v>
      </c>
      <c r="Q56" s="23">
        <f>ROUND('Berechnungen Grundflaeche'!Q53,1)</f>
        <v>0.3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0.01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0.42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0.15</v>
      </c>
      <c r="Q57" s="23">
        <f>ROUND('Berechnungen Grundflaeche'!Q54, 1)</f>
        <v>0.6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73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26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0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0</v>
      </c>
      <c r="R60" s="19" t="s">
        <v>38</v>
      </c>
    </row>
    <row r="61" spans="1:18" x14ac:dyDescent="0.25">
      <c r="A61" s="18"/>
      <c r="B61" s="18" t="s">
        <v>27</v>
      </c>
      <c r="C61" s="24" t="e">
        <f>ROUND(100 * 'Berechnungen Vorrat'!C55, 0)</f>
        <v>#DIV/0!</v>
      </c>
      <c r="D61" s="24" t="e">
        <f>ROUND(100 * 'Berechnungen Vorrat'!D55, 0)</f>
        <v>#DIV/0!</v>
      </c>
      <c r="E61" s="24" t="e">
        <f>ROUND(100 * 'Berechnungen Vorrat'!E55, 0)</f>
        <v>#DIV/0!</v>
      </c>
      <c r="F61" s="24" t="e">
        <f>ROUND(100 * 'Berechnungen Vorrat'!F55, 0)</f>
        <v>#DIV/0!</v>
      </c>
      <c r="G61" s="24" t="e">
        <f>ROUND(100 * 'Berechnungen Vorrat'!G55, 0)</f>
        <v>#DIV/0!</v>
      </c>
      <c r="H61" s="24" t="e">
        <f>ROUND(100 * 'Berechnungen Vorrat'!H55, 0)</f>
        <v>#DIV/0!</v>
      </c>
      <c r="I61" s="24" t="e">
        <f>ROUND(100 * 'Berechnungen Vorrat'!I55, 0)</f>
        <v>#DIV/0!</v>
      </c>
      <c r="J61" s="24" t="e">
        <f>ROUND(100 * 'Berechnungen Vorrat'!J55, 0)</f>
        <v>#DIV/0!</v>
      </c>
      <c r="K61" s="24" t="e">
        <f>ROUND(100 * 'Berechnungen Vorrat'!K55, 0)</f>
        <v>#DIV/0!</v>
      </c>
      <c r="L61" s="24" t="e">
        <f>ROUND(100 * 'Berechnungen Vorrat'!L55, 0)</f>
        <v>#DIV/0!</v>
      </c>
      <c r="M61" s="24" t="e">
        <f>ROUND(100 * 'Berechnungen Vorrat'!M55, 0)</f>
        <v>#DIV/0!</v>
      </c>
      <c r="N61" s="24" t="e">
        <f>ROUND(100 * 'Berechnungen Vorrat'!N55, 0)</f>
        <v>#DIV/0!</v>
      </c>
      <c r="O61" s="24" t="e">
        <f>ROUND(100 * 'Berechnungen Vorrat'!O55, 0)</f>
        <v>#DIV/0!</v>
      </c>
      <c r="P61" s="24" t="e">
        <f>ROUND(100 * 'Berechnungen Vorrat'!P55, 0)</f>
        <v>#DIV/0!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0</v>
      </c>
      <c r="B9" s="7">
        <f>Kluppierungsprotokoll!B9</f>
        <v>0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2.2222222222222223</v>
      </c>
      <c r="J9" s="7">
        <f>Kluppierungsprotokoll!J9/$B$6</f>
        <v>0</v>
      </c>
      <c r="K9" s="7">
        <f>Kluppierungsprotokoll!K9/$B$6</f>
        <v>2.2222222222222223</v>
      </c>
      <c r="L9" s="7">
        <f>Kluppierungsprotokoll!L9/$B$6</f>
        <v>17.777777777777779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11.111111111111111</v>
      </c>
    </row>
    <row r="10" spans="1:16" x14ac:dyDescent="0.25">
      <c r="A10" s="8">
        <f>Kluppierungsprotokoll!A10</f>
        <v>1</v>
      </c>
      <c r="B10" s="8">
        <f>Kluppierungsprotokoll!B10</f>
        <v>0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6.6666666666666661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26.666666666666664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11.111111111111111</v>
      </c>
    </row>
    <row r="11" spans="1:16" x14ac:dyDescent="0.25">
      <c r="A11" s="8">
        <f>Kluppierungsprotokoll!A11</f>
        <v>2</v>
      </c>
      <c r="B11" s="8">
        <f>Kluppierungsprotokoll!B11</f>
        <v>0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8.8888888888888893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8.8888888888888893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8.8888888888888893</v>
      </c>
    </row>
    <row r="12" spans="1:16" x14ac:dyDescent="0.25">
      <c r="A12" s="8">
        <f>Kluppierungsprotokoll!A12</f>
        <v>3</v>
      </c>
      <c r="B12" s="8">
        <f>Kluppierungsprotokoll!B12</f>
        <v>0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4.4444444444444446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4.4444444444444446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17.777777777777779</v>
      </c>
    </row>
    <row r="13" spans="1:16" x14ac:dyDescent="0.25">
      <c r="A13" s="8">
        <f>Kluppierungsprotokoll!A13</f>
        <v>4</v>
      </c>
      <c r="B13" s="8">
        <f>Kluppierungsprotokoll!B13</f>
        <v>0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13.333333333333332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4.4444444444444446</v>
      </c>
    </row>
    <row r="14" spans="1:16" x14ac:dyDescent="0.25">
      <c r="A14" s="8">
        <f>Kluppierungsprotokoll!A14</f>
        <v>5</v>
      </c>
      <c r="B14" s="8">
        <f>Kluppierungsprotokoll!B14</f>
        <v>0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6.6666666666666661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2.2222222222222223</v>
      </c>
    </row>
    <row r="15" spans="1:16" x14ac:dyDescent="0.25">
      <c r="A15" s="8">
        <f>Kluppierungsprotokoll!A15</f>
        <v>6</v>
      </c>
      <c r="B15" s="8">
        <f>Kluppierungsprotokoll!B15</f>
        <v>0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22.222222222222221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2.2222222222222223</v>
      </c>
    </row>
    <row r="16" spans="1:16" x14ac:dyDescent="0.25">
      <c r="A16" s="8">
        <f>Kluppierungsprotokoll!A16</f>
        <v>7</v>
      </c>
      <c r="B16" s="8">
        <f>Kluppierungsprotokoll!B16</f>
        <v>0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6.6666666666666661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6.6666666666666661</v>
      </c>
    </row>
    <row r="17" spans="1:16" x14ac:dyDescent="0.25">
      <c r="A17" s="8">
        <f>Kluppierungsprotokoll!A17</f>
        <v>8</v>
      </c>
      <c r="B17" s="8">
        <f>Kluppierungsprotokoll!B17</f>
        <v>0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4.4444444444444446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4.4444444444444446</v>
      </c>
    </row>
    <row r="18" spans="1:16" x14ac:dyDescent="0.25">
      <c r="A18" s="8">
        <f>Kluppierungsprotokoll!A18</f>
        <v>9</v>
      </c>
      <c r="B18" s="8">
        <f>Kluppierungsprotokoll!B18</f>
        <v>0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6.6666666666666661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6.6666666666666661</v>
      </c>
    </row>
    <row r="19" spans="1:16" x14ac:dyDescent="0.25">
      <c r="A19" s="8">
        <f>Kluppierungsprotokoll!A19</f>
        <v>10</v>
      </c>
      <c r="B19" s="8">
        <f>Kluppierungsprotokoll!B19</f>
        <v>0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2.2222222222222223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11</v>
      </c>
      <c r="B20" s="8">
        <f>Kluppierungsprotokoll!B20</f>
        <v>0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8.8888888888888893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12</v>
      </c>
      <c r="B21" s="8">
        <f>Kluppierungsprotokoll!B21</f>
        <v>0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2.2222222222222223</v>
      </c>
    </row>
    <row r="22" spans="1:16" x14ac:dyDescent="0.25">
      <c r="A22" s="8">
        <f>Kluppierungsprotokoll!A22</f>
        <v>13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14</v>
      </c>
      <c r="B23" s="8">
        <f>Kluppierungsprotokoll!B23</f>
        <v>0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2.2222222222222223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15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16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2.2222222222222223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17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2.2222222222222223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0</v>
      </c>
      <c r="B9" s="7">
        <f>Kluppierungsprotokoll!B9</f>
        <v>0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1</v>
      </c>
      <c r="B10" s="8">
        <f>Kluppierungsprotokoll!B10</f>
        <v>0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2.3561944901923451E-4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9.4247779607693804E-4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3.9269908169872416E-4</v>
      </c>
    </row>
    <row r="11" spans="1:16" x14ac:dyDescent="0.25">
      <c r="A11" s="8">
        <f>Kluppierungsprotokoll!A11</f>
        <v>2</v>
      </c>
      <c r="B11" s="8">
        <f>Kluppierungsprotokoll!B11</f>
        <v>0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1.2566370614359172E-3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1.2566370614359172E-3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1.2566370614359172E-3</v>
      </c>
    </row>
    <row r="12" spans="1:16" x14ac:dyDescent="0.25">
      <c r="A12" s="8">
        <f>Kluppierungsprotokoll!A12</f>
        <v>3</v>
      </c>
      <c r="B12" s="8">
        <f>Kluppierungsprotokoll!B12</f>
        <v>0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1.4137166941154068E-3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1.4137166941154068E-3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5.6548667764616273E-3</v>
      </c>
    </row>
    <row r="13" spans="1:16" x14ac:dyDescent="0.25">
      <c r="A13" s="8">
        <f>Kluppierungsprotokoll!A13</f>
        <v>4</v>
      </c>
      <c r="B13" s="8">
        <f>Kluppierungsprotokoll!B13</f>
        <v>0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7.5398223686155043E-3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2.5132741228718345E-3</v>
      </c>
    </row>
    <row r="14" spans="1:16" x14ac:dyDescent="0.25">
      <c r="A14" s="8">
        <f>Kluppierungsprotokoll!A14</f>
        <v>5</v>
      </c>
      <c r="B14" s="8">
        <f>Kluppierungsprotokoll!B14</f>
        <v>0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5.8904862254808635E-3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1.9634954084936209E-3</v>
      </c>
    </row>
    <row r="15" spans="1:16" x14ac:dyDescent="0.25">
      <c r="A15" s="8">
        <f>Kluppierungsprotokoll!A15</f>
        <v>6</v>
      </c>
      <c r="B15" s="8">
        <f>Kluppierungsprotokoll!B15</f>
        <v>0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2.8274333882308135E-2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2.8274333882308137E-3</v>
      </c>
    </row>
    <row r="16" spans="1:16" x14ac:dyDescent="0.25">
      <c r="A16" s="8">
        <f>Kluppierungsprotokoll!A16</f>
        <v>7</v>
      </c>
      <c r="B16" s="8">
        <f>Kluppierungsprotokoll!B16</f>
        <v>0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1.1545353001942491E-2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1.1545353001942491E-2</v>
      </c>
    </row>
    <row r="17" spans="1:16" x14ac:dyDescent="0.25">
      <c r="A17" s="8">
        <f>Kluppierungsprotokoll!A17</f>
        <v>8</v>
      </c>
      <c r="B17" s="8">
        <f>Kluppierungsprotokoll!B17</f>
        <v>0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1.0053096491487338E-2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1.0053096491487338E-2</v>
      </c>
    </row>
    <row r="18" spans="1:16" x14ac:dyDescent="0.25">
      <c r="A18" s="8">
        <f>Kluppierungsprotokoll!A18</f>
        <v>9</v>
      </c>
      <c r="B18" s="8">
        <f>Kluppierungsprotokoll!B18</f>
        <v>0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1.9085175370557993E-2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1.9085175370557993E-2</v>
      </c>
    </row>
    <row r="19" spans="1:16" x14ac:dyDescent="0.25">
      <c r="A19" s="8">
        <f>Kluppierungsprotokoll!A19</f>
        <v>10</v>
      </c>
      <c r="B19" s="8">
        <f>Kluppierungsprotokoll!B19</f>
        <v>0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7.8539816339744835E-3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11</v>
      </c>
      <c r="B20" s="8">
        <f>Kluppierungsprotokoll!B20</f>
        <v>0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3.8013271108436497E-2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12</v>
      </c>
      <c r="B21" s="8">
        <f>Kluppierungsprotokoll!B21</f>
        <v>0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1.1309733552923255E-2</v>
      </c>
    </row>
    <row r="22" spans="1:16" x14ac:dyDescent="0.25">
      <c r="A22" s="8">
        <f>Kluppierungsprotokoll!A22</f>
        <v>13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14</v>
      </c>
      <c r="B23" s="8">
        <f>Kluppierungsprotokoll!B23</f>
        <v>0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1.5393804002589988E-2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15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16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2.0106192982974676E-2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17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2.2698006922186261E-2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0</v>
      </c>
      <c r="D53" s="2">
        <f t="shared" ref="D53:P53" si="0">SUM(D9:D51)</f>
        <v>0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0</v>
      </c>
      <c r="I53" s="2">
        <f t="shared" si="0"/>
        <v>2.9059732045705585E-3</v>
      </c>
      <c r="J53" s="2">
        <f t="shared" si="0"/>
        <v>0</v>
      </c>
      <c r="K53" s="2">
        <f t="shared" si="0"/>
        <v>0</v>
      </c>
      <c r="L53" s="2">
        <f t="shared" si="0"/>
        <v>0.19006635554218249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6.6601764256103618E-2</v>
      </c>
      <c r="Q53" s="2">
        <f>SUM(C53:P53)</f>
        <v>0.25957409300285667</v>
      </c>
    </row>
    <row r="54" spans="1:17" x14ac:dyDescent="0.25">
      <c r="A54" s="2" t="s">
        <v>24</v>
      </c>
      <c r="B54" s="2" t="s">
        <v>26</v>
      </c>
      <c r="C54" s="2">
        <f>C53/$B$6</f>
        <v>0</v>
      </c>
      <c r="D54" s="2">
        <f t="shared" ref="D54:P54" si="1">D53/$B$6</f>
        <v>0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0</v>
      </c>
      <c r="I54" s="2">
        <f t="shared" si="1"/>
        <v>6.4577182323790182E-3</v>
      </c>
      <c r="J54" s="2">
        <f t="shared" si="1"/>
        <v>0</v>
      </c>
      <c r="K54" s="2">
        <f t="shared" si="1"/>
        <v>0</v>
      </c>
      <c r="L54" s="2">
        <f t="shared" si="1"/>
        <v>0.42236967898262773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0.14800392056911915</v>
      </c>
      <c r="Q54" s="2">
        <f>SUM(C54:P54)</f>
        <v>0.57683131778412589</v>
      </c>
    </row>
    <row r="55" spans="1:17" x14ac:dyDescent="0.25">
      <c r="A55" s="2" t="s">
        <v>24</v>
      </c>
      <c r="B55" s="2" t="s">
        <v>31</v>
      </c>
      <c r="C55" s="2">
        <f>C54/$Q54</f>
        <v>0</v>
      </c>
      <c r="D55" s="2">
        <f t="shared" ref="D55:P55" si="3">D54/$Q54</f>
        <v>0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</v>
      </c>
      <c r="I55" s="2">
        <f t="shared" si="3"/>
        <v>1.1195158850226927E-2</v>
      </c>
      <c r="J55" s="2">
        <f t="shared" si="3"/>
        <v>0</v>
      </c>
      <c r="K55" s="2">
        <f t="shared" si="3"/>
        <v>0</v>
      </c>
      <c r="L55" s="2">
        <f t="shared" si="3"/>
        <v>0.73222390317700459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0.25658093797276854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0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1</v>
      </c>
      <c r="B10" s="8">
        <f>Kluppierungsprotokoll!B10</f>
        <v>0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</v>
      </c>
      <c r="B11" s="8">
        <f>Kluppierungsprotokoll!B11</f>
        <v>0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</v>
      </c>
      <c r="B12" s="8">
        <f>Kluppierungsprotokoll!B12</f>
        <v>0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4</v>
      </c>
      <c r="B13" s="8">
        <f>Kluppierungsprotokoll!B13</f>
        <v>0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5</v>
      </c>
      <c r="B14" s="8">
        <f>Kluppierungsprotokoll!B14</f>
        <v>0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6</v>
      </c>
      <c r="B15" s="8">
        <f>Kluppierungsprotokoll!B15</f>
        <v>0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7</v>
      </c>
      <c r="B16" s="8">
        <f>Kluppierungsprotokoll!B16</f>
        <v>0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8</v>
      </c>
      <c r="B17" s="8">
        <f>Kluppierungsprotokoll!B17</f>
        <v>0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9</v>
      </c>
      <c r="B18" s="8">
        <f>Kluppierungsprotokoll!B18</f>
        <v>0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10</v>
      </c>
      <c r="B19" s="8">
        <f>Kluppierungsprotokoll!B19</f>
        <v>0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11</v>
      </c>
      <c r="B20" s="8">
        <f>Kluppierungsprotokoll!B20</f>
        <v>0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12</v>
      </c>
      <c r="B21" s="8">
        <f>Kluppierungsprotokoll!B21</f>
        <v>0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13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14</v>
      </c>
      <c r="B23" s="8">
        <f>Kluppierungsprotokoll!B23</f>
        <v>0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15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16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17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0</v>
      </c>
      <c r="D53" s="2">
        <f t="shared" ref="D53:P53" si="0">SUM(D9:D51)</f>
        <v>0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0</v>
      </c>
      <c r="I53" s="2">
        <f t="shared" si="0"/>
        <v>0</v>
      </c>
      <c r="J53" s="2">
        <f t="shared" si="0"/>
        <v>0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0</v>
      </c>
    </row>
    <row r="54" spans="1:17" x14ac:dyDescent="0.25">
      <c r="A54" s="2" t="s">
        <v>25</v>
      </c>
      <c r="B54" s="2" t="s">
        <v>26</v>
      </c>
      <c r="C54" s="2">
        <f>C53/$B$6</f>
        <v>0</v>
      </c>
      <c r="D54" s="2">
        <f t="shared" ref="D54:P54" si="2">D53/$B$6</f>
        <v>0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0</v>
      </c>
      <c r="I54" s="2">
        <f t="shared" si="2"/>
        <v>0</v>
      </c>
      <c r="J54" s="2">
        <f t="shared" si="2"/>
        <v>0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0</v>
      </c>
    </row>
    <row r="55" spans="1:17" x14ac:dyDescent="0.25">
      <c r="A55" s="2" t="s">
        <v>25</v>
      </c>
      <c r="B55" s="2" t="s">
        <v>31</v>
      </c>
      <c r="C55" s="2" t="e">
        <f>C54/$Q54</f>
        <v>#DIV/0!</v>
      </c>
      <c r="D55" s="2" t="e">
        <f t="shared" ref="D55:P55" si="4">D54/$Q54</f>
        <v>#DIV/0!</v>
      </c>
      <c r="E55" s="2" t="e">
        <f t="shared" si="4"/>
        <v>#DIV/0!</v>
      </c>
      <c r="F55" s="2" t="e">
        <f t="shared" ref="F55" si="5">F54/$Q54</f>
        <v>#DIV/0!</v>
      </c>
      <c r="G55" s="2" t="e">
        <f t="shared" si="4"/>
        <v>#DIV/0!</v>
      </c>
      <c r="H55" s="2" t="e">
        <f t="shared" si="4"/>
        <v>#DIV/0!</v>
      </c>
      <c r="I55" s="2" t="e">
        <f t="shared" si="4"/>
        <v>#DIV/0!</v>
      </c>
      <c r="J55" s="2" t="e">
        <f t="shared" si="4"/>
        <v>#DIV/0!</v>
      </c>
      <c r="K55" s="2" t="e">
        <f t="shared" si="4"/>
        <v>#DIV/0!</v>
      </c>
      <c r="L55" s="2" t="e">
        <f t="shared" si="4"/>
        <v>#DIV/0!</v>
      </c>
      <c r="M55" s="2" t="e">
        <f t="shared" si="4"/>
        <v>#DIV/0!</v>
      </c>
      <c r="N55" s="2" t="e">
        <f t="shared" si="4"/>
        <v>#DIV/0!</v>
      </c>
      <c r="O55" s="2" t="e">
        <f t="shared" si="4"/>
        <v>#DIV/0!</v>
      </c>
      <c r="P55" s="2" t="e">
        <f t="shared" si="4"/>
        <v>#DIV/0!</v>
      </c>
      <c r="Q55" s="2" t="e">
        <f>SUM(C55:P55)</f>
        <v>#DIV/0!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Widmer Valerie</cp:lastModifiedBy>
  <dcterms:created xsi:type="dcterms:W3CDTF">2022-03-10T11:48:40Z</dcterms:created>
  <dcterms:modified xsi:type="dcterms:W3CDTF">2024-01-04T16:32:01Z</dcterms:modified>
</cp:coreProperties>
</file>