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07\"/>
    </mc:Choice>
  </mc:AlternateContent>
  <bookViews>
    <workbookView xWindow="0" yWindow="0" windowWidth="15300" windowHeight="8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44" i="5" l="1"/>
  <c r="R44" i="5"/>
  <c r="D44" i="5"/>
  <c r="F44" i="5"/>
  <c r="C44" i="5"/>
  <c r="K44" i="5"/>
  <c r="S44" i="5"/>
  <c r="Q44" i="5"/>
  <c r="L44" i="5"/>
  <c r="E44" i="5"/>
  <c r="M44" i="5"/>
  <c r="N44" i="5"/>
  <c r="G44" i="5"/>
  <c r="O44" i="5"/>
  <c r="H44" i="5"/>
  <c r="P44" i="5"/>
  <c r="I44" i="5"/>
  <c r="J36" i="5"/>
  <c r="R36" i="5"/>
  <c r="F36" i="5"/>
  <c r="C36" i="5"/>
  <c r="K36" i="5"/>
  <c r="S36" i="5"/>
  <c r="D36" i="5"/>
  <c r="L36" i="5"/>
  <c r="E36" i="5"/>
  <c r="M36" i="5"/>
  <c r="N36" i="5"/>
  <c r="G36" i="5"/>
  <c r="O36" i="5"/>
  <c r="H36" i="5"/>
  <c r="P36" i="5"/>
  <c r="Q36" i="5"/>
  <c r="I36" i="5"/>
  <c r="F40" i="5"/>
  <c r="N40" i="5"/>
  <c r="P40" i="5"/>
  <c r="J40" i="5"/>
  <c r="G40" i="5"/>
  <c r="O40" i="5"/>
  <c r="E40" i="5"/>
  <c r="H40" i="5"/>
  <c r="I40" i="5"/>
  <c r="Q40" i="5"/>
  <c r="R40" i="5"/>
  <c r="C40" i="5"/>
  <c r="K40" i="5"/>
  <c r="S40" i="5"/>
  <c r="D40" i="5"/>
  <c r="L40" i="5"/>
  <c r="M40" i="5"/>
  <c r="F48" i="5"/>
  <c r="N48" i="5"/>
  <c r="H48" i="5"/>
  <c r="P48" i="5"/>
  <c r="J48" i="5"/>
  <c r="G48" i="5"/>
  <c r="O48" i="5"/>
  <c r="Q48" i="5"/>
  <c r="I48" i="5"/>
  <c r="R48" i="5"/>
  <c r="C48" i="5"/>
  <c r="K48" i="5"/>
  <c r="S48" i="5"/>
  <c r="D48" i="5"/>
  <c r="L48" i="5"/>
  <c r="E48" i="5"/>
  <c r="M48" i="5"/>
  <c r="D36" i="6"/>
  <c r="L36" i="6"/>
  <c r="G36" i="6"/>
  <c r="E36" i="6"/>
  <c r="M36" i="6"/>
  <c r="F36" i="6"/>
  <c r="N36" i="6"/>
  <c r="O36" i="6"/>
  <c r="R36" i="6"/>
  <c r="C36" i="6"/>
  <c r="S36" i="6"/>
  <c r="J36" i="6"/>
  <c r="P36" i="6"/>
  <c r="H36" i="6"/>
  <c r="I36" i="6"/>
  <c r="K36" i="6"/>
  <c r="Q36" i="6"/>
  <c r="H40" i="6"/>
  <c r="P40" i="6"/>
  <c r="C40" i="6"/>
  <c r="K40" i="6"/>
  <c r="I40" i="6"/>
  <c r="Q40" i="6"/>
  <c r="J40" i="6"/>
  <c r="R40" i="6"/>
  <c r="S40" i="6"/>
  <c r="N40" i="6"/>
  <c r="O40" i="6"/>
  <c r="F40" i="6"/>
  <c r="M40" i="6"/>
  <c r="D40" i="6"/>
  <c r="E40" i="6"/>
  <c r="G40" i="6"/>
  <c r="L40" i="6"/>
  <c r="D44" i="6"/>
  <c r="L44" i="6"/>
  <c r="O44" i="6"/>
  <c r="E44" i="6"/>
  <c r="M44" i="6"/>
  <c r="F44" i="6"/>
  <c r="N44" i="6"/>
  <c r="G44" i="6"/>
  <c r="J44" i="6"/>
  <c r="C44" i="6"/>
  <c r="K44" i="6"/>
  <c r="I44" i="6"/>
  <c r="P44" i="6"/>
  <c r="Q44" i="6"/>
  <c r="R44" i="6"/>
  <c r="S44" i="6"/>
  <c r="H44" i="6"/>
  <c r="H48" i="6"/>
  <c r="P48" i="6"/>
  <c r="C48" i="6"/>
  <c r="S48" i="6"/>
  <c r="I48" i="6"/>
  <c r="Q48" i="6"/>
  <c r="J48" i="6"/>
  <c r="R48" i="6"/>
  <c r="K48" i="6"/>
  <c r="F48" i="6"/>
  <c r="G48" i="6"/>
  <c r="O48" i="6"/>
  <c r="D48" i="6"/>
  <c r="E48" i="6"/>
  <c r="L48" i="6"/>
  <c r="M48" i="6"/>
  <c r="N48" i="6"/>
  <c r="I37" i="5"/>
  <c r="Q37" i="5"/>
  <c r="C37" i="5"/>
  <c r="S37" i="5"/>
  <c r="E37" i="5"/>
  <c r="J37" i="5"/>
  <c r="R37" i="5"/>
  <c r="H37" i="5"/>
  <c r="K37" i="5"/>
  <c r="D37" i="5"/>
  <c r="L37" i="5"/>
  <c r="M37" i="5"/>
  <c r="F37" i="5"/>
  <c r="N37" i="5"/>
  <c r="G37" i="5"/>
  <c r="O37" i="5"/>
  <c r="P37" i="5"/>
  <c r="E41" i="5"/>
  <c r="M41" i="5"/>
  <c r="G41" i="5"/>
  <c r="I41" i="5"/>
  <c r="F41" i="5"/>
  <c r="N41" i="5"/>
  <c r="L41" i="5"/>
  <c r="O41" i="5"/>
  <c r="H41" i="5"/>
  <c r="P41" i="5"/>
  <c r="Q41" i="5"/>
  <c r="J41" i="5"/>
  <c r="R41" i="5"/>
  <c r="C41" i="5"/>
  <c r="K41" i="5"/>
  <c r="S41" i="5"/>
  <c r="D41" i="5"/>
  <c r="I45" i="5"/>
  <c r="Q45" i="5"/>
  <c r="C45" i="5"/>
  <c r="K45" i="5"/>
  <c r="S45" i="5"/>
  <c r="M45" i="5"/>
  <c r="J45" i="5"/>
  <c r="R45" i="5"/>
  <c r="D45" i="5"/>
  <c r="L45" i="5"/>
  <c r="E45" i="5"/>
  <c r="F45" i="5"/>
  <c r="N45" i="5"/>
  <c r="G45" i="5"/>
  <c r="O45" i="5"/>
  <c r="P45" i="5"/>
  <c r="H45" i="5"/>
  <c r="E49" i="5"/>
  <c r="M49" i="5"/>
  <c r="G49" i="5"/>
  <c r="O49" i="5"/>
  <c r="I49" i="5"/>
  <c r="F49" i="5"/>
  <c r="N49" i="5"/>
  <c r="D49" i="5"/>
  <c r="P49" i="5"/>
  <c r="H49" i="5"/>
  <c r="Q49" i="5"/>
  <c r="J49" i="5"/>
  <c r="R49" i="5"/>
  <c r="C49" i="5"/>
  <c r="K49" i="5"/>
  <c r="S49" i="5"/>
  <c r="L49" i="5"/>
  <c r="C37" i="6"/>
  <c r="K37" i="6"/>
  <c r="S37" i="6"/>
  <c r="F37" i="6"/>
  <c r="D37" i="6"/>
  <c r="L37" i="6"/>
  <c r="E37" i="6"/>
  <c r="M37" i="6"/>
  <c r="N37" i="6"/>
  <c r="Q37" i="6"/>
  <c r="R37" i="6"/>
  <c r="I37" i="6"/>
  <c r="J37" i="6"/>
  <c r="O37" i="6"/>
  <c r="P37" i="6"/>
  <c r="G37" i="6"/>
  <c r="H37" i="6"/>
  <c r="G41" i="6"/>
  <c r="O41" i="6"/>
  <c r="J41" i="6"/>
  <c r="R41" i="6"/>
  <c r="H41" i="6"/>
  <c r="P41" i="6"/>
  <c r="I41" i="6"/>
  <c r="Q41" i="6"/>
  <c r="M41" i="6"/>
  <c r="E41" i="6"/>
  <c r="F41" i="6"/>
  <c r="K41" i="6"/>
  <c r="N41" i="6"/>
  <c r="C41" i="6"/>
  <c r="S41" i="6"/>
  <c r="D41" i="6"/>
  <c r="L41" i="6"/>
  <c r="C45" i="6"/>
  <c r="K45" i="6"/>
  <c r="S45" i="6"/>
  <c r="N45" i="6"/>
  <c r="D45" i="6"/>
  <c r="L45" i="6"/>
  <c r="E45" i="6"/>
  <c r="M45" i="6"/>
  <c r="F45" i="6"/>
  <c r="I45" i="6"/>
  <c r="J45" i="6"/>
  <c r="Q45" i="6"/>
  <c r="R45" i="6"/>
  <c r="G45" i="6"/>
  <c r="H45" i="6"/>
  <c r="O45" i="6"/>
  <c r="P45" i="6"/>
  <c r="G49" i="6"/>
  <c r="O49" i="6"/>
  <c r="J49" i="6"/>
  <c r="H49" i="6"/>
  <c r="P49" i="6"/>
  <c r="I49" i="6"/>
  <c r="Q49" i="6"/>
  <c r="R49" i="6"/>
  <c r="E49" i="6"/>
  <c r="M49" i="6"/>
  <c r="S49" i="6"/>
  <c r="F49" i="6"/>
  <c r="K49" i="6"/>
  <c r="L49" i="6"/>
  <c r="N49" i="6"/>
  <c r="C49" i="6"/>
  <c r="D49" i="6"/>
  <c r="D50" i="5"/>
  <c r="L50" i="5"/>
  <c r="F50" i="5"/>
  <c r="H50" i="5"/>
  <c r="E50" i="5"/>
  <c r="M50" i="5"/>
  <c r="R50" i="5"/>
  <c r="S50" i="5"/>
  <c r="N50" i="5"/>
  <c r="O50" i="5"/>
  <c r="G50" i="5"/>
  <c r="P50" i="5"/>
  <c r="I50" i="5"/>
  <c r="Q50" i="5"/>
  <c r="J50" i="5"/>
  <c r="K50" i="5"/>
  <c r="C50" i="5"/>
  <c r="J38" i="6"/>
  <c r="R38" i="6"/>
  <c r="E38" i="6"/>
  <c r="C38" i="6"/>
  <c r="K38" i="6"/>
  <c r="S38" i="6"/>
  <c r="D38" i="6"/>
  <c r="L38" i="6"/>
  <c r="M38" i="6"/>
  <c r="P38" i="6"/>
  <c r="Q38" i="6"/>
  <c r="O38" i="6"/>
  <c r="F38" i="6"/>
  <c r="G38" i="6"/>
  <c r="H38" i="6"/>
  <c r="I38" i="6"/>
  <c r="N38" i="6"/>
  <c r="F42" i="6"/>
  <c r="N42" i="6"/>
  <c r="Q42" i="6"/>
  <c r="G42" i="6"/>
  <c r="O42" i="6"/>
  <c r="H42" i="6"/>
  <c r="P42" i="6"/>
  <c r="I42" i="6"/>
  <c r="L42" i="6"/>
  <c r="M42" i="6"/>
  <c r="K42" i="6"/>
  <c r="R42" i="6"/>
  <c r="C42" i="6"/>
  <c r="S42" i="6"/>
  <c r="D42" i="6"/>
  <c r="E42" i="6"/>
  <c r="J42" i="6"/>
  <c r="H38" i="5"/>
  <c r="P38" i="5"/>
  <c r="J38" i="5"/>
  <c r="D38" i="5"/>
  <c r="I38" i="5"/>
  <c r="Q38" i="5"/>
  <c r="R38" i="5"/>
  <c r="C38" i="5"/>
  <c r="K38" i="5"/>
  <c r="S38" i="5"/>
  <c r="L38" i="5"/>
  <c r="E38" i="5"/>
  <c r="M38" i="5"/>
  <c r="F38" i="5"/>
  <c r="N38" i="5"/>
  <c r="O38" i="5"/>
  <c r="G38" i="5"/>
  <c r="F50" i="6"/>
  <c r="N50" i="6"/>
  <c r="I50" i="6"/>
  <c r="G50" i="6"/>
  <c r="O50" i="6"/>
  <c r="H50" i="6"/>
  <c r="P50" i="6"/>
  <c r="D50" i="6"/>
  <c r="S50" i="6"/>
  <c r="E50" i="6"/>
  <c r="C50" i="6"/>
  <c r="M50" i="6"/>
  <c r="Q50" i="6"/>
  <c r="R50" i="6"/>
  <c r="J50" i="6"/>
  <c r="K50" i="6"/>
  <c r="L50" i="6"/>
  <c r="C35" i="5"/>
  <c r="K35" i="5"/>
  <c r="S35" i="5"/>
  <c r="M35" i="5"/>
  <c r="G35" i="5"/>
  <c r="D35" i="5"/>
  <c r="L35" i="5"/>
  <c r="R35" i="5"/>
  <c r="E35" i="5"/>
  <c r="F35" i="5"/>
  <c r="N35" i="5"/>
  <c r="O35" i="5"/>
  <c r="H35" i="5"/>
  <c r="P35" i="5"/>
  <c r="I35" i="5"/>
  <c r="Q35" i="5"/>
  <c r="J35" i="5"/>
  <c r="G39" i="5"/>
  <c r="O39" i="5"/>
  <c r="I39" i="5"/>
  <c r="Q39" i="5"/>
  <c r="C39" i="5"/>
  <c r="H39" i="5"/>
  <c r="P39" i="5"/>
  <c r="F39" i="5"/>
  <c r="J39" i="5"/>
  <c r="R39" i="5"/>
  <c r="K39" i="5"/>
  <c r="S39" i="5"/>
  <c r="D39" i="5"/>
  <c r="L39" i="5"/>
  <c r="E39" i="5"/>
  <c r="M39" i="5"/>
  <c r="N39" i="5"/>
  <c r="C43" i="5"/>
  <c r="K43" i="5"/>
  <c r="S43" i="5"/>
  <c r="M43" i="5"/>
  <c r="G43" i="5"/>
  <c r="D43" i="5"/>
  <c r="L43" i="5"/>
  <c r="E43" i="5"/>
  <c r="F43" i="5"/>
  <c r="N43" i="5"/>
  <c r="O43" i="5"/>
  <c r="H43" i="5"/>
  <c r="P43" i="5"/>
  <c r="Q43" i="5"/>
  <c r="R43" i="5"/>
  <c r="I43" i="5"/>
  <c r="J43" i="5"/>
  <c r="G47" i="5"/>
  <c r="O47" i="5"/>
  <c r="I47" i="5"/>
  <c r="K47" i="5"/>
  <c r="H47" i="5"/>
  <c r="P47" i="5"/>
  <c r="N47" i="5"/>
  <c r="Q47" i="5"/>
  <c r="J47" i="5"/>
  <c r="R47" i="5"/>
  <c r="C47" i="5"/>
  <c r="S47" i="5"/>
  <c r="D47" i="5"/>
  <c r="L47" i="5"/>
  <c r="E47" i="5"/>
  <c r="M47" i="5"/>
  <c r="F47" i="5"/>
  <c r="C51" i="5"/>
  <c r="K51" i="5"/>
  <c r="S51" i="5"/>
  <c r="E51" i="5"/>
  <c r="M51" i="5"/>
  <c r="F51" i="5"/>
  <c r="G51" i="5"/>
  <c r="D51" i="5"/>
  <c r="L51" i="5"/>
  <c r="N51" i="5"/>
  <c r="O51" i="5"/>
  <c r="H51" i="5"/>
  <c r="P51" i="5"/>
  <c r="I51" i="5"/>
  <c r="Q51" i="5"/>
  <c r="J51" i="5"/>
  <c r="R51" i="5"/>
  <c r="E35" i="6"/>
  <c r="M35" i="6"/>
  <c r="P35" i="6"/>
  <c r="F35" i="6"/>
  <c r="N35" i="6"/>
  <c r="G35" i="6"/>
  <c r="O35" i="6"/>
  <c r="H35" i="6"/>
  <c r="C35" i="6"/>
  <c r="S35" i="6"/>
  <c r="L35" i="6"/>
  <c r="R35" i="6"/>
  <c r="D35" i="6"/>
  <c r="I35" i="6"/>
  <c r="J35" i="6"/>
  <c r="K35" i="6"/>
  <c r="Q35" i="6"/>
  <c r="I39" i="6"/>
  <c r="Q39" i="6"/>
  <c r="D39" i="6"/>
  <c r="J39" i="6"/>
  <c r="R39" i="6"/>
  <c r="C39" i="6"/>
  <c r="K39" i="6"/>
  <c r="S39" i="6"/>
  <c r="L39" i="6"/>
  <c r="O39" i="6"/>
  <c r="P39" i="6"/>
  <c r="G39" i="6"/>
  <c r="H39" i="6"/>
  <c r="E39" i="6"/>
  <c r="F39" i="6"/>
  <c r="M39" i="6"/>
  <c r="N39" i="6"/>
  <c r="E43" i="6"/>
  <c r="M43" i="6"/>
  <c r="P43" i="6"/>
  <c r="F43" i="6"/>
  <c r="N43" i="6"/>
  <c r="G43" i="6"/>
  <c r="O43" i="6"/>
  <c r="H43" i="6"/>
  <c r="K43" i="6"/>
  <c r="L43" i="6"/>
  <c r="S43" i="6"/>
  <c r="C43" i="6"/>
  <c r="D43" i="6"/>
  <c r="I43" i="6"/>
  <c r="Q43" i="6"/>
  <c r="R43" i="6"/>
  <c r="J43" i="6"/>
  <c r="I47" i="6"/>
  <c r="Q47" i="6"/>
  <c r="D47" i="6"/>
  <c r="J47" i="6"/>
  <c r="R47" i="6"/>
  <c r="C47" i="6"/>
  <c r="K47" i="6"/>
  <c r="S47" i="6"/>
  <c r="L47" i="6"/>
  <c r="G47" i="6"/>
  <c r="H47" i="6"/>
  <c r="O47" i="6"/>
  <c r="P47" i="6"/>
  <c r="E47" i="6"/>
  <c r="F47" i="6"/>
  <c r="M47" i="6"/>
  <c r="N47" i="6"/>
  <c r="E51" i="6"/>
  <c r="M51" i="6"/>
  <c r="O51" i="6"/>
  <c r="F51" i="6"/>
  <c r="N51" i="6"/>
  <c r="G51" i="6"/>
  <c r="P51" i="6"/>
  <c r="H51" i="6"/>
  <c r="J51" i="6"/>
  <c r="C51" i="6"/>
  <c r="Q51" i="6"/>
  <c r="I51" i="6"/>
  <c r="D51" i="6"/>
  <c r="R51" i="6"/>
  <c r="S51" i="6"/>
  <c r="K51" i="6"/>
  <c r="L51" i="6"/>
  <c r="D42" i="5"/>
  <c r="L42" i="5"/>
  <c r="F42" i="5"/>
  <c r="N42" i="5"/>
  <c r="H42" i="5"/>
  <c r="E42" i="5"/>
  <c r="M42" i="5"/>
  <c r="S42" i="5"/>
  <c r="G42" i="5"/>
  <c r="O42" i="5"/>
  <c r="P42" i="5"/>
  <c r="I42" i="5"/>
  <c r="Q42" i="5"/>
  <c r="J42" i="5"/>
  <c r="R42" i="5"/>
  <c r="C42" i="5"/>
  <c r="K42" i="5"/>
  <c r="H46" i="5"/>
  <c r="P46" i="5"/>
  <c r="R46" i="5"/>
  <c r="L46" i="5"/>
  <c r="I46" i="5"/>
  <c r="Q46" i="5"/>
  <c r="G46" i="5"/>
  <c r="J46" i="5"/>
  <c r="C46" i="5"/>
  <c r="K46" i="5"/>
  <c r="S46" i="5"/>
  <c r="D46" i="5"/>
  <c r="E46" i="5"/>
  <c r="M46" i="5"/>
  <c r="F46" i="5"/>
  <c r="N46" i="5"/>
  <c r="O46" i="5"/>
  <c r="J46" i="6"/>
  <c r="R46" i="6"/>
  <c r="E46" i="6"/>
  <c r="C46" i="6"/>
  <c r="K46" i="6"/>
  <c r="S46" i="6"/>
  <c r="D46" i="6"/>
  <c r="L46" i="6"/>
  <c r="M46" i="6"/>
  <c r="H46" i="6"/>
  <c r="I46" i="6"/>
  <c r="N46" i="6"/>
  <c r="O46" i="6"/>
  <c r="P46" i="6"/>
  <c r="Q46" i="6"/>
  <c r="F46" i="6"/>
  <c r="G46" i="6"/>
  <c r="J31" i="5"/>
  <c r="K31" i="5"/>
  <c r="C31" i="5"/>
  <c r="L31" i="5"/>
  <c r="M31" i="5"/>
  <c r="R31" i="5"/>
  <c r="S31" i="5"/>
  <c r="N31" i="5"/>
  <c r="O31" i="5"/>
  <c r="D31" i="5"/>
  <c r="Q31" i="5"/>
  <c r="P31" i="5"/>
  <c r="E31" i="5"/>
  <c r="F31" i="5"/>
  <c r="G31" i="5"/>
  <c r="H31" i="5"/>
  <c r="I31" i="5"/>
  <c r="E32" i="5"/>
  <c r="Q32" i="5"/>
  <c r="F32" i="5"/>
  <c r="R32" i="5"/>
  <c r="J32" i="5"/>
  <c r="L32" i="5"/>
  <c r="C32" i="5"/>
  <c r="G32" i="5"/>
  <c r="S32" i="5"/>
  <c r="H32" i="5"/>
  <c r="I32" i="5"/>
  <c r="K32" i="5"/>
  <c r="D32" i="5"/>
  <c r="M32" i="5"/>
  <c r="N32" i="5"/>
  <c r="P32" i="5"/>
  <c r="O32" i="5"/>
  <c r="C30" i="6"/>
  <c r="O30" i="6"/>
  <c r="K30" i="6"/>
  <c r="M30" i="6"/>
  <c r="D30" i="6"/>
  <c r="P30" i="6"/>
  <c r="E30" i="6"/>
  <c r="Q30" i="6"/>
  <c r="F30" i="6"/>
  <c r="R30" i="6"/>
  <c r="G30" i="6"/>
  <c r="S30" i="6"/>
  <c r="H30" i="6"/>
  <c r="I30" i="6"/>
  <c r="J30" i="6"/>
  <c r="L30" i="6"/>
  <c r="N30" i="6"/>
  <c r="J31" i="6"/>
  <c r="E31" i="6"/>
  <c r="G31" i="6"/>
  <c r="K31" i="6"/>
  <c r="D31" i="6"/>
  <c r="Q31" i="6"/>
  <c r="F31" i="6"/>
  <c r="S31" i="6"/>
  <c r="H31" i="6"/>
  <c r="L31" i="6"/>
  <c r="M31" i="6"/>
  <c r="N31" i="6"/>
  <c r="C31" i="6"/>
  <c r="O31" i="6"/>
  <c r="P31" i="6"/>
  <c r="R31" i="6"/>
  <c r="I31" i="6"/>
  <c r="C30" i="5"/>
  <c r="O30" i="5"/>
  <c r="D30" i="5"/>
  <c r="P30" i="5"/>
  <c r="S30" i="5"/>
  <c r="L30" i="5"/>
  <c r="E30" i="5"/>
  <c r="Q30" i="5"/>
  <c r="R30" i="5"/>
  <c r="I30" i="5"/>
  <c r="J30" i="5"/>
  <c r="M30" i="5"/>
  <c r="F30" i="5"/>
  <c r="G30" i="5"/>
  <c r="H30" i="5"/>
  <c r="K30" i="5"/>
  <c r="N30" i="5"/>
  <c r="L33" i="5"/>
  <c r="M33" i="5"/>
  <c r="D33" i="5"/>
  <c r="I33" i="5"/>
  <c r="N33" i="5"/>
  <c r="C33" i="5"/>
  <c r="O33" i="5"/>
  <c r="R33" i="5"/>
  <c r="S33" i="5"/>
  <c r="P33" i="5"/>
  <c r="E33" i="5"/>
  <c r="Q33" i="5"/>
  <c r="J33" i="5"/>
  <c r="K33" i="5"/>
  <c r="F33" i="5"/>
  <c r="G33" i="5"/>
  <c r="H33" i="5"/>
  <c r="L33" i="6"/>
  <c r="F33" i="6"/>
  <c r="S33" i="6"/>
  <c r="H33" i="6"/>
  <c r="I33" i="6"/>
  <c r="M33" i="6"/>
  <c r="N33" i="6"/>
  <c r="C33" i="6"/>
  <c r="O33" i="6"/>
  <c r="D33" i="6"/>
  <c r="P33" i="6"/>
  <c r="E33" i="6"/>
  <c r="Q33" i="6"/>
  <c r="R33" i="6"/>
  <c r="G33" i="6"/>
  <c r="J33" i="6"/>
  <c r="K33" i="6"/>
  <c r="G34" i="6"/>
  <c r="S34" i="6"/>
  <c r="Q34" i="6"/>
  <c r="R34" i="6"/>
  <c r="H34" i="6"/>
  <c r="M34" i="6"/>
  <c r="C34" i="6"/>
  <c r="D34" i="6"/>
  <c r="E34" i="6"/>
  <c r="F34" i="6"/>
  <c r="I34" i="6"/>
  <c r="J34" i="6"/>
  <c r="K34" i="6"/>
  <c r="L34" i="6"/>
  <c r="N34" i="6"/>
  <c r="O34" i="6"/>
  <c r="P34" i="6"/>
  <c r="G34" i="5"/>
  <c r="S34" i="5"/>
  <c r="H34" i="5"/>
  <c r="K34" i="5"/>
  <c r="C34" i="5"/>
  <c r="F34" i="5"/>
  <c r="I34" i="5"/>
  <c r="J34" i="5"/>
  <c r="P34" i="5"/>
  <c r="Q34" i="5"/>
  <c r="L34" i="5"/>
  <c r="M34" i="5"/>
  <c r="N34" i="5"/>
  <c r="O34" i="5"/>
  <c r="D34" i="5"/>
  <c r="E34" i="5"/>
  <c r="R34" i="5"/>
  <c r="E32" i="6"/>
  <c r="Q32" i="6"/>
  <c r="O32" i="6"/>
  <c r="D32" i="6"/>
  <c r="F32" i="6"/>
  <c r="R32" i="6"/>
  <c r="P32" i="6"/>
  <c r="G32" i="6"/>
  <c r="S32" i="6"/>
  <c r="H32" i="6"/>
  <c r="I32" i="6"/>
  <c r="J32" i="6"/>
  <c r="K32" i="6"/>
  <c r="L32" i="6"/>
  <c r="M32" i="6"/>
  <c r="N32" i="6"/>
  <c r="C32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<sst xmlns="http://schemas.openxmlformats.org/spreadsheetml/2006/main" count="155" uniqueCount="56">
  <si>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</si>
  <si>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</si>
  <si>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</si>
  <si>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</si>
  <si>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</si>
  <si>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</si>
  <si>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</si>
  <si>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</si>
  <si>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</si>
  <si>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</si>
  <si>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</si>
  <si>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</si>
  <si>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</si>
  <si>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</si>
  <si>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</si>
  <si>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</si>
  <si>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</si>
  <si>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</si>
  <si>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</si>
  <si>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</si>
  <si>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</si>
  <si>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</si>
  <si>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</si>
  <si>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</si>
  <si>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</si>
  <si>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</si>
  <si>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</si>
  <si>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</si>
  <si>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</si>
  <si>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</si>
  <si>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</si>
  <si>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</si>
  <si>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</si>
  <si>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</si>
  <si>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</si>
  <si>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</si>
  <si>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</si>
  <si>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</si>
  <si>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</si>
  <si>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</si>
  <si>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</si>
  <si>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</si>
  <si>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</si>
  <si>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</si>
  <si>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</si>
  <si>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</si>
  <si>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</si>
  <si>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</si>
  <si>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</si>
  <si>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</si>
  <si>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</si>
  <si>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</si>
  <si>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</si>
  <si>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</si>
  <si>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VD07 - La Rippaz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</si>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</sst>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25" sqref="F25"/>
    </sheetView>
  </sheetViews>
  <sheetFormatPr baseColWidth="10" defaultColWidth="11" defaultRowHeight="15.75" x14ac:dyDescent="0.25"/>
  <cols>
    <col min="1" max="1" width="18.75" style="12" customWidth="1"/>
    <col min="2" max="2" width="12.5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45588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0.92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1</v>
      </c>
      <c r="D9" s="7">
        <v>7</v>
      </c>
      <c r="E9" s="7"/>
      <c r="F9" s="7"/>
      <c r="G9" s="7"/>
      <c r="H9" s="7"/>
      <c r="I9" s="7">
        <v>5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3</v>
      </c>
      <c r="D10" s="8">
        <v>15</v>
      </c>
      <c r="E10" s="8"/>
      <c r="F10" s="8"/>
      <c r="G10" s="8"/>
      <c r="H10" s="8"/>
      <c r="I10" s="8">
        <v>4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3</v>
      </c>
      <c r="D11" s="8">
        <v>7</v>
      </c>
      <c r="E11" s="8"/>
      <c r="F11" s="8"/>
      <c r="G11" s="8"/>
      <c r="H11" s="8"/>
      <c r="I11" s="8">
        <v>7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1</v>
      </c>
      <c r="D12" s="8">
        <v>4</v>
      </c>
      <c r="E12" s="8"/>
      <c r="F12" s="8"/>
      <c r="G12" s="8"/>
      <c r="H12" s="8"/>
      <c r="I12" s="8">
        <v>6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2</v>
      </c>
      <c r="D13" s="8">
        <v>3</v>
      </c>
      <c r="E13" s="8"/>
      <c r="F13" s="8"/>
      <c r="G13" s="8"/>
      <c r="H13" s="8"/>
      <c r="I13" s="8">
        <v>14</v>
      </c>
      <c r="J13" s="8"/>
      <c r="K13" s="8">
        <v>3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>
        <v>3</v>
      </c>
      <c r="E14" s="8"/>
      <c r="F14" s="8"/>
      <c r="G14" s="8"/>
      <c r="H14" s="8"/>
      <c r="I14" s="8">
        <v>18</v>
      </c>
      <c r="J14" s="8"/>
      <c r="K14" s="8">
        <v>4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1</v>
      </c>
      <c r="D15" s="8">
        <v>1</v>
      </c>
      <c r="E15" s="8"/>
      <c r="F15" s="8"/>
      <c r="G15" s="8"/>
      <c r="H15" s="8"/>
      <c r="I15" s="8">
        <v>21</v>
      </c>
      <c r="J15" s="8"/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>
        <v>1</v>
      </c>
      <c r="E16" s="8"/>
      <c r="F16" s="8"/>
      <c r="G16" s="8"/>
      <c r="H16" s="8"/>
      <c r="I16" s="8">
        <v>16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2</v>
      </c>
      <c r="D17" s="8">
        <v>2</v>
      </c>
      <c r="E17" s="8"/>
      <c r="F17" s="8"/>
      <c r="G17" s="8"/>
      <c r="H17" s="8"/>
      <c r="I17" s="8">
        <v>18</v>
      </c>
      <c r="J17" s="8"/>
      <c r="K17" s="8">
        <v>2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2</v>
      </c>
      <c r="D18" s="8">
        <v>1</v>
      </c>
      <c r="E18" s="8"/>
      <c r="F18" s="8"/>
      <c r="G18" s="8"/>
      <c r="H18" s="8"/>
      <c r="I18" s="8">
        <v>11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>
        <v>2</v>
      </c>
      <c r="E19" s="8"/>
      <c r="F19" s="8"/>
      <c r="G19" s="8"/>
      <c r="H19" s="8"/>
      <c r="I19" s="8">
        <v>13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2</v>
      </c>
      <c r="D20" s="8"/>
      <c r="E20" s="8"/>
      <c r="F20" s="8"/>
      <c r="G20" s="8"/>
      <c r="H20" s="8"/>
      <c r="I20" s="8">
        <v>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4</v>
      </c>
      <c r="D21" s="8"/>
      <c r="E21" s="8"/>
      <c r="F21" s="8"/>
      <c r="G21" s="8"/>
      <c r="H21" s="8"/>
      <c r="I21" s="8">
        <v>4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2</v>
      </c>
      <c r="D22" s="8">
        <v>2</v>
      </c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>
        <v>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1</v>
      </c>
      <c r="D24" s="8">
        <v>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2</v>
      </c>
      <c r="D25" s="8">
        <v>2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1</v>
      </c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>
        <v>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>
        <v>2</v>
      </c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35</v>
      </c>
      <c r="D54" s="12">
        <f t="shared" ref="D54:S54" si="0">SUM(D9:D51)</f>
        <v>61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144</v>
      </c>
      <c r="J54" s="12">
        <f t="shared" si="0"/>
        <v>2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255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38</v>
      </c>
      <c r="D55" s="20">
        <f t="shared" ref="D55:S55" si="3">ROUND(D54/$B$6, 1)</f>
        <v>66.3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156.5</v>
      </c>
      <c r="J55" s="20">
        <f t="shared" si="3"/>
        <v>2.2000000000000002</v>
      </c>
      <c r="K55" s="20">
        <f t="shared" si="3"/>
        <v>14.1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277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8.15</v>
      </c>
      <c r="D56" s="22">
        <f>ROUND('Calcul surface terriere'!D53, 2)</f>
        <v>8.48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15.92</v>
      </c>
      <c r="J56" s="22">
        <f>ROUND('Calcul surface terriere'!J53, 2)</f>
        <v>0.36</v>
      </c>
      <c r="K56" s="22">
        <f>ROUND('Calcul surface terriere'!K53, 2)</f>
        <v>1.1000000000000001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8.86</v>
      </c>
      <c r="D57" s="22">
        <f>ROUND('Calcul surface terriere'!D54, 2)</f>
        <v>9.2100000000000009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17.309999999999999</v>
      </c>
      <c r="J57" s="22">
        <f>ROUND('Calcul surface terriere'!J54, 2)</f>
        <v>0.39</v>
      </c>
      <c r="K57" s="22">
        <f>ROUND('Calcul surface terriere'!K54, 2)</f>
        <v>1.2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24</v>
      </c>
      <c r="D58" s="24">
        <f>ROUND(100 * 'Calcul surface terriere'!D55,0)</f>
        <v>25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47</v>
      </c>
      <c r="J58" s="24">
        <f>ROUND(100 * 'Calcul surface terriere'!J55,0)</f>
        <v>1</v>
      </c>
      <c r="K58" s="24">
        <f>ROUND(100 * 'Calcul surface terriere'!K55,0)</f>
        <v>3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102.8</v>
      </c>
      <c r="D59" s="26">
        <f>ROUND('Calcul volume sur pied'!D53, 1)</f>
        <v>104.5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175.6</v>
      </c>
      <c r="J59" s="26">
        <f>ROUND('Calcul volume sur pied'!J53, 1)</f>
        <v>4.3</v>
      </c>
      <c r="K59" s="26">
        <f>ROUND('Calcul volume sur pied'!K53, 1)</f>
        <v>11.2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398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111.8</v>
      </c>
      <c r="D60" s="26">
        <f>ROUND('Calcul volume sur pied'!D54, 1)</f>
        <v>113.6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190.8</v>
      </c>
      <c r="J60" s="26">
        <f>ROUND('Calcul volume sur pied'!J54, 1)</f>
        <v>4.7</v>
      </c>
      <c r="K60" s="26">
        <f>ROUND('Calcul volume sur pied'!K54, 1)</f>
        <v>12.1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433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26</v>
      </c>
      <c r="D61" s="24">
        <f>ROUND(100 * 'Calcul volume sur pied'!D55, 0)</f>
        <v>26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44</v>
      </c>
      <c r="J61" s="24">
        <f>ROUND(100 * 'Calcul volume sur pied'!J55, 0)</f>
        <v>1</v>
      </c>
      <c r="K61" s="24">
        <f>ROUND(100 * 'Calcul volume sur pied'!K55, 0)</f>
        <v>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1.0869565217391304</v>
      </c>
      <c r="D9" s="7">
        <f>'Protocole Inventaire'!D9/$B$6</f>
        <v>7.6086956521739131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5.4347826086956523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3.2608695652173911</v>
      </c>
      <c r="D10" s="8">
        <f>'Protocole Inventaire'!D10/$B$6</f>
        <v>16.304347826086957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4.3478260869565215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3.2608695652173911</v>
      </c>
      <c r="D11" s="8">
        <f>'Protocole Inventaire'!D11/$B$6</f>
        <v>7.6086956521739131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7.6086956521739131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1.0869565217391304</v>
      </c>
      <c r="D12" s="8">
        <f>'Protocole Inventaire'!D12/$B$6</f>
        <v>4.3478260869565215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6.5217391304347823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2.1739130434782608</v>
      </c>
      <c r="D13" s="8">
        <f>'Protocole Inventaire'!D13/$B$6</f>
        <v>3.2608695652173911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15.217391304347826</v>
      </c>
      <c r="J13" s="8">
        <f>'Protocole Inventaire'!J13/$B$6</f>
        <v>0</v>
      </c>
      <c r="K13" s="8">
        <f>'Protocole Inventaire'!K13/$B$6</f>
        <v>3.2608695652173911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3.2608695652173911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19.565217391304348</v>
      </c>
      <c r="J14" s="8">
        <f>'Protocole Inventaire'!J14/$B$6</f>
        <v>0</v>
      </c>
      <c r="K14" s="8">
        <f>'Protocole Inventaire'!K14/$B$6</f>
        <v>4.3478260869565215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1.0869565217391304</v>
      </c>
      <c r="D15" s="8">
        <f>'Protocole Inventaire'!D15/$B$6</f>
        <v>1.0869565217391304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22.826086956521738</v>
      </c>
      <c r="J15" s="8">
        <f>'Protocole Inventaire'!J15/$B$6</f>
        <v>0</v>
      </c>
      <c r="K15" s="8">
        <f>'Protocole Inventaire'!K15/$B$6</f>
        <v>3.2608695652173911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1.0869565217391304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17.391304347826086</v>
      </c>
      <c r="J16" s="8">
        <f>'Protocole Inventaire'!J16/$B$6</f>
        <v>0</v>
      </c>
      <c r="K16" s="8">
        <f>'Protocole Inventaire'!K16/$B$6</f>
        <v>1.0869565217391304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2.1739130434782608</v>
      </c>
      <c r="D17" s="8">
        <f>'Protocole Inventaire'!D17/$B$6</f>
        <v>2.1739130434782608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19.565217391304348</v>
      </c>
      <c r="J17" s="8">
        <f>'Protocole Inventaire'!J17/$B$6</f>
        <v>0</v>
      </c>
      <c r="K17" s="8">
        <f>'Protocole Inventaire'!K17/$B$6</f>
        <v>2.1739130434782608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2.1739130434782608</v>
      </c>
      <c r="D18" s="8">
        <f>'Protocole Inventaire'!D18/$B$6</f>
        <v>1.0869565217391304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11.956521739130434</v>
      </c>
      <c r="J18" s="8">
        <f>'Protocole Inventaire'!J18/$B$6</f>
        <v>1.0869565217391304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3.2608695652173911</v>
      </c>
      <c r="D19" s="8">
        <f>'Protocole Inventaire'!D19/$B$6</f>
        <v>2.1739130434782608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14.130434782608695</v>
      </c>
      <c r="J19" s="8">
        <f>'Protocole Inventaire'!J19/$B$6</f>
        <v>1.0869565217391304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2.1739130434782608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5.4347826086956523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4.3478260869565215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4.3478260869565215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2.1739130434782608</v>
      </c>
      <c r="D22" s="8">
        <f>'Protocole Inventaire'!D22/$B$6</f>
        <v>2.1739130434782608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2.1739130434782608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3.2608695652173911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1.0869565217391304</v>
      </c>
      <c r="D24" s="8">
        <f>'Protocole Inventaire'!D24/$B$6</f>
        <v>4.3478260869565215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2.1739130434782608</v>
      </c>
      <c r="D25" s="8">
        <f>'Protocole Inventaire'!D25/$B$6</f>
        <v>2.1739130434782608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1.0869565217391304</v>
      </c>
      <c r="D26" s="8">
        <f>'Protocole Inventaire'!D26/$B$6</f>
        <v>2.1739130434782608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3.2608695652173911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2.1739130434782608</v>
      </c>
      <c r="D28" s="8">
        <f>'Protocole Inventaire'!D28/$B$6</f>
        <v>1.0869565217391304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1.0869565217391304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7.8539816339744835E-3</v>
      </c>
      <c r="D9" s="7">
        <f>'Protocole Inventaire'!D9*($A9/200)^2*PI()</f>
        <v>5.4977871437821388E-2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3.9269908169872421E-2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4.6181412007769963E-2</v>
      </c>
      <c r="D10" s="8">
        <f>'Protocole Inventaire'!D10*($A10/200)^2*PI()</f>
        <v>0.23090706003884984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6.1575216010359951E-2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7.6340701482231973E-2</v>
      </c>
      <c r="D11" s="8">
        <f>'Protocole Inventaire'!D11*($A11/200)^2*PI()</f>
        <v>0.17812830345854128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0.17812830345854128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0.15205308443374599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0.22807962665061898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0.7433008218393452</v>
      </c>
      <c r="J13" s="8">
        <f>'Protocole Inventaire'!J13*($A13/200)^2*PI()</f>
        <v>0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1.2723450247038661</v>
      </c>
      <c r="J14" s="8">
        <f>'Protocole Inventaire'!J14*($A14/200)^2*PI()</f>
        <v>0</v>
      </c>
      <c r="K14" s="8">
        <f>'Protocole Inventaire'!K14*($A14/200)^2*PI()</f>
        <v>0.28274333882308139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1.9066325814636458</v>
      </c>
      <c r="J15" s="8">
        <f>'Protocole Inventaire'!J15*($A15/200)^2*PI()</f>
        <v>0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1.8145839167134645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2.4937962484195775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1.828092765123901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2.5525440310417071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0.45804420889339187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1.1451105222334796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1.0568317686676063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1.0568317686676063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0.60381410801995827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1.0263583199277855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0.38484510006474959</v>
      </c>
      <c r="D24" s="8">
        <f>'Protocole Inventaire'!D24*($A24/200)^2*PI()</f>
        <v>1.5393804002589984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0.8601680685528853</v>
      </c>
      <c r="D25" s="8">
        <f>'Protocole Inventaire'!D25*($A25/200)^2*PI()</f>
        <v>0.8601680685528853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0.9556724852220152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1.5843051752053325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1.1617609632975054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0.88247337639337298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8.1514904582694356</v>
      </c>
      <c r="D53">
        <f t="shared" ref="D53:S53" si="0">SUM(D9:D51)</f>
        <v>8.4763311386506199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15.924104842515948</v>
      </c>
      <c r="J53">
        <f t="shared" si="0"/>
        <v>0.36253979222426214</v>
      </c>
      <c r="K53">
        <f t="shared" si="0"/>
        <v>1.1048981362675303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34.019364367927793</v>
      </c>
    </row>
    <row r="54" spans="1:20" x14ac:dyDescent="0.25">
      <c r="A54" t="s">
        <v>49</v>
      </c>
      <c r="B54" t="s">
        <v>30</v>
      </c>
      <c r="C54">
        <f>C53/$B$6</f>
        <v>8.8603157155102554</v>
      </c>
      <c r="D54">
        <f t="shared" ref="D54:S54" si="1">D53/$B$6</f>
        <v>9.2134034115767598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17.308809611430377</v>
      </c>
      <c r="J54">
        <f t="shared" si="1"/>
        <v>0.39406499154811098</v>
      </c>
      <c r="K54">
        <f t="shared" si="1"/>
        <v>1.2009762350734026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36.977569965138912</v>
      </c>
    </row>
    <row r="55" spans="1:20" x14ac:dyDescent="0.25">
      <c r="A55" t="s">
        <v>49</v>
      </c>
      <c r="B55" t="s">
        <v>50</v>
      </c>
      <c r="C55">
        <f>C54/$T54</f>
        <v>0.23961324997460445</v>
      </c>
      <c r="D55">
        <f t="shared" ref="D55:S55" si="2">D54/$T54</f>
        <v>0.24916194926445454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0.46808942901733358</v>
      </c>
      <c r="J55">
        <f t="shared" si="2"/>
        <v>1.0656865551728276E-2</v>
      </c>
      <c r="K55">
        <f t="shared" si="2"/>
        <v>3.2478506191878989E-2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0.08</v>
      </c>
      <c r="D9" s="7">
        <f>'Protocole Inventaire'!D9*$B9</f>
        <v>0.56000000000000005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0.4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0.36</v>
      </c>
      <c r="D10" s="8">
        <f>'Protocole Inventaire'!D10*$B10</f>
        <v>1.7999999999999998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0.48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0.54</v>
      </c>
      <c r="D11" s="8">
        <f>'Protocole Inventaire'!D11*$B11</f>
        <v>1.26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1.26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1.1599999999999999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1.7399999999999998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6.44</v>
      </c>
      <c r="J13" s="8">
        <f>'Protocole Inventaire'!J13*$B13</f>
        <v>0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12.06</v>
      </c>
      <c r="J14" s="8">
        <f>'Protocole Inventaire'!J14*$B14</f>
        <v>0</v>
      </c>
      <c r="K14" s="8">
        <f>'Protocole Inventaire'!K14*$B14</f>
        <v>2.68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19.32</v>
      </c>
      <c r="J15" s="8">
        <f>'Protocole Inventaire'!J15*$B15</f>
        <v>0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19.36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28.080000000000002</v>
      </c>
      <c r="J17" s="8">
        <f>'Protocole Inventaire'!J17*$B17</f>
        <v>0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21.23</v>
      </c>
      <c r="J18" s="8">
        <f>'Protocole Inventaire'!J18*$B18</f>
        <v>1.93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30.55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5.58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13.95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13.08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13.08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7.6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13.11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4.99</v>
      </c>
      <c r="D24" s="8">
        <f>'Protocole Inventaire'!D24*$B24</f>
        <v>19.96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11.32</v>
      </c>
      <c r="D25" s="8">
        <f>'Protocole Inventaire'!D25*$B25</f>
        <v>11.32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12.68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21.18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15.61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12.0075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102.83999999999999</v>
      </c>
      <c r="D53">
        <f t="shared" ref="D53:S53" si="0">SUM(D9:D51)</f>
        <v>104.5325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175.55</v>
      </c>
      <c r="J53">
        <f t="shared" si="0"/>
        <v>4.28</v>
      </c>
      <c r="K53">
        <f t="shared" si="0"/>
        <v>11.150000000000002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398.35249999999996</v>
      </c>
    </row>
    <row r="54" spans="1:20" x14ac:dyDescent="0.25">
      <c r="A54" t="s">
        <v>53</v>
      </c>
      <c r="B54" t="s">
        <v>30</v>
      </c>
      <c r="C54">
        <f>C53/$B$6</f>
        <v>111.78260869565216</v>
      </c>
      <c r="D54">
        <f t="shared" ref="D54:S54" si="1">D53/$B$6</f>
        <v>113.62228260869564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190.81521739130434</v>
      </c>
      <c r="J54">
        <f t="shared" si="1"/>
        <v>4.6521739130434785</v>
      </c>
      <c r="K54">
        <f t="shared" si="1"/>
        <v>12.119565217391306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432.99184782608694</v>
      </c>
    </row>
    <row r="55" spans="1:20" x14ac:dyDescent="0.25">
      <c r="A55" t="s">
        <v>53</v>
      </c>
      <c r="B55" t="s">
        <v>50</v>
      </c>
      <c r="C55">
        <f>C54/$T54</f>
        <v>0.25816331013361277</v>
      </c>
      <c r="D55">
        <f t="shared" ref="D55:S55" si="2">D54/$T54</f>
        <v>0.26241205967076897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0.44069009231773365</v>
      </c>
      <c r="J55">
        <f t="shared" si="2"/>
        <v>1.0744252891597268E-2</v>
      </c>
      <c r="K55">
        <f t="shared" si="2"/>
        <v>2.7990284986287278E-2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2024-10-30T07:00:47Z</dcterms:modified>
</cp:coreProperties>
</file>