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G30" i="6"/>
  <c r="K30" i="6"/>
  <c r="O30" i="6"/>
  <c r="S30" i="6"/>
  <c r="D30" i="6"/>
  <c r="H30" i="6"/>
  <c r="L30" i="6"/>
  <c r="P30" i="6"/>
  <c r="E30" i="6"/>
  <c r="I30" i="6"/>
  <c r="M30" i="6"/>
  <c r="Q30" i="6"/>
  <c r="F30" i="6"/>
  <c r="J30" i="6"/>
  <c r="N30" i="6"/>
  <c r="R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<sst xmlns="http://schemas.openxmlformats.org/spreadsheetml/2006/main" count="155" uniqueCount="52">
  <si>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</si>
  <si>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</si>
  <si>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</si>
  <si>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</si>
  <si>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</si>
  <si>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</si>
  <si>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</si>
  <si>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</si>
  <si>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</si>
  <si>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</si>
  <si>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</si>
  <si>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</si>
  <si>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</si>
  <si>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</si>
  <si>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</si>
  <si>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</si>
  <si>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</si>
  <si>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</si>
  <si>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</si>
  <si>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</si>
  <si>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</si>
  <si>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</si>
  <si>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</si>
  <si>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</si>
  <si>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</si>
  <si>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</si>
  <si>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</si>
  <si>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</si>
  <si>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</si>
  <si>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</si>
  <si>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</si>
  <si>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</si>
  <si>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</si>
  <si>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</si>
  <si>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</si>
  <si>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</si>
  <si>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</si>
  <si>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</si>
  <si>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</si>
  <si>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</si>
  <si>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</si>
  <si>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</si>
  <si>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</si>
  <si>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</si>
  <si>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</si>
  <si>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</si>
  <si>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</si>
  <si>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</si>
  <si>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</si>
  <si>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</si>
  <si>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</si>
  <si>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wf05 Chommlebach Schenkon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</si>
</sst>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M13" sqref="M13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40379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0.9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>
        <v>10</v>
      </c>
      <c r="D9" s="7">
        <v>6</v>
      </c>
      <c r="E9" s="7"/>
      <c r="F9" s="7">
        <v>0</v>
      </c>
      <c r="G9" s="7"/>
      <c r="H9" s="7">
        <v>9</v>
      </c>
      <c r="I9" s="7">
        <v>14</v>
      </c>
      <c r="J9" s="7">
        <v>8</v>
      </c>
      <c r="K9" s="7">
        <v>5</v>
      </c>
      <c r="L9" s="7"/>
      <c r="M9" s="7"/>
      <c r="N9" s="7"/>
      <c r="O9" s="7">
        <v>1</v>
      </c>
      <c r="P9" s="7">
        <v>0</v>
      </c>
      <c r="Q9" s="7"/>
      <c r="R9" s="7"/>
      <c r="S9" s="7">
        <v>3</v>
      </c>
    </row>
    <row r="10" spans="1:19" x14ac:dyDescent="0.25">
      <c r="A10" s="8">
        <v>18</v>
      </c>
      <c r="B10" s="8">
        <v>0.25</v>
      </c>
      <c r="C10" s="8">
        <v>9</v>
      </c>
      <c r="D10" s="8">
        <v>5</v>
      </c>
      <c r="E10" s="8"/>
      <c r="F10" s="8">
        <v>0</v>
      </c>
      <c r="G10" s="8"/>
      <c r="H10" s="8">
        <v>4</v>
      </c>
      <c r="I10" s="8">
        <v>15</v>
      </c>
      <c r="J10" s="8">
        <v>8</v>
      </c>
      <c r="K10" s="8">
        <v>7</v>
      </c>
      <c r="L10" s="8"/>
      <c r="M10" s="8"/>
      <c r="N10" s="8"/>
      <c r="O10" s="8">
        <v>1</v>
      </c>
      <c r="P10" s="8">
        <v>0</v>
      </c>
      <c r="Q10" s="8"/>
      <c r="R10" s="8"/>
      <c r="S10" s="8">
        <v>2</v>
      </c>
    </row>
    <row r="11" spans="1:19" x14ac:dyDescent="0.25">
      <c r="A11" s="8">
        <v>22</v>
      </c>
      <c r="B11" s="8">
        <v>0.4</v>
      </c>
      <c r="C11" s="8">
        <v>5</v>
      </c>
      <c r="D11" s="8">
        <v>1</v>
      </c>
      <c r="E11" s="8"/>
      <c r="F11" s="8">
        <v>0</v>
      </c>
      <c r="G11" s="8"/>
      <c r="H11" s="8">
        <v>8</v>
      </c>
      <c r="I11" s="8">
        <v>2</v>
      </c>
      <c r="J11" s="8">
        <v>8</v>
      </c>
      <c r="K11" s="8">
        <v>5</v>
      </c>
      <c r="L11" s="8"/>
      <c r="M11" s="8"/>
      <c r="N11" s="8"/>
      <c r="O11" s="8">
        <v>1</v>
      </c>
      <c r="P11" s="8">
        <v>0</v>
      </c>
      <c r="Q11" s="8"/>
      <c r="R11" s="8"/>
      <c r="S11" s="8"/>
    </row>
    <row r="12" spans="1:19" x14ac:dyDescent="0.25">
      <c r="A12" s="8">
        <v>26</v>
      </c>
      <c r="B12" s="8">
        <v>0.6</v>
      </c>
      <c r="C12" s="8">
        <v>7</v>
      </c>
      <c r="D12" s="8">
        <v>1</v>
      </c>
      <c r="E12" s="8"/>
      <c r="F12" s="8">
        <v>0</v>
      </c>
      <c r="G12" s="8"/>
      <c r="H12" s="8">
        <v>2</v>
      </c>
      <c r="I12" s="8">
        <v>11</v>
      </c>
      <c r="J12" s="8">
        <v>5</v>
      </c>
      <c r="K12" s="8">
        <v>1</v>
      </c>
      <c r="L12" s="8"/>
      <c r="M12" s="8"/>
      <c r="N12" s="8"/>
      <c r="O12" s="8">
        <v>0</v>
      </c>
      <c r="P12" s="8">
        <v>1</v>
      </c>
      <c r="Q12" s="8"/>
      <c r="R12" s="8"/>
      <c r="S12" s="8"/>
    </row>
    <row r="13" spans="1:19" x14ac:dyDescent="0.25">
      <c r="A13" s="8">
        <v>30</v>
      </c>
      <c r="B13" s="8">
        <v>0.85</v>
      </c>
      <c r="C13" s="8">
        <v>3</v>
      </c>
      <c r="D13" s="8">
        <v>3</v>
      </c>
      <c r="E13" s="8"/>
      <c r="F13" s="8">
        <v>0</v>
      </c>
      <c r="G13" s="8"/>
      <c r="H13" s="8">
        <v>0</v>
      </c>
      <c r="I13" s="8">
        <v>3</v>
      </c>
      <c r="J13" s="8">
        <v>4</v>
      </c>
      <c r="K13" s="8">
        <v>2</v>
      </c>
      <c r="L13" s="8"/>
      <c r="M13" s="8"/>
      <c r="N13" s="8"/>
      <c r="O13" s="8">
        <v>1</v>
      </c>
      <c r="P13" s="8">
        <v>0</v>
      </c>
      <c r="Q13" s="8"/>
      <c r="R13" s="8"/>
      <c r="S13" s="8">
        <v>1</v>
      </c>
    </row>
    <row r="14" spans="1:19" x14ac:dyDescent="0.25">
      <c r="A14" s="8">
        <v>34</v>
      </c>
      <c r="B14" s="8">
        <v>1.1499999999999999</v>
      </c>
      <c r="C14" s="8">
        <v>1</v>
      </c>
      <c r="D14" s="8">
        <v>2</v>
      </c>
      <c r="E14" s="8"/>
      <c r="F14" s="8">
        <v>0</v>
      </c>
      <c r="G14" s="8"/>
      <c r="H14" s="8">
        <v>0</v>
      </c>
      <c r="I14" s="8">
        <v>6</v>
      </c>
      <c r="J14" s="8">
        <v>8</v>
      </c>
      <c r="K14" s="8">
        <v>2</v>
      </c>
      <c r="L14" s="8"/>
      <c r="M14" s="8"/>
      <c r="N14" s="8"/>
      <c r="O14" s="8">
        <v>0</v>
      </c>
      <c r="P14" s="8">
        <v>0</v>
      </c>
      <c r="Q14" s="8"/>
      <c r="R14" s="8"/>
      <c r="S14" s="8">
        <v>1</v>
      </c>
    </row>
    <row r="15" spans="1:19" x14ac:dyDescent="0.25">
      <c r="A15" s="8">
        <v>38</v>
      </c>
      <c r="B15" s="8">
        <v>1.45</v>
      </c>
      <c r="C15" s="8">
        <v>9</v>
      </c>
      <c r="D15" s="8">
        <v>2</v>
      </c>
      <c r="E15" s="8"/>
      <c r="F15" s="8">
        <v>0</v>
      </c>
      <c r="G15" s="8"/>
      <c r="H15" s="8">
        <v>0</v>
      </c>
      <c r="I15" s="8">
        <v>4</v>
      </c>
      <c r="J15" s="8">
        <v>3</v>
      </c>
      <c r="K15" s="8">
        <v>1</v>
      </c>
      <c r="L15" s="8"/>
      <c r="M15" s="8"/>
      <c r="N15" s="8"/>
      <c r="O15" s="8">
        <v>0</v>
      </c>
      <c r="P15" s="8">
        <v>0</v>
      </c>
      <c r="Q15" s="8"/>
      <c r="R15" s="8"/>
      <c r="S15" s="8"/>
    </row>
    <row r="16" spans="1:19" x14ac:dyDescent="0.25">
      <c r="A16" s="8">
        <v>42</v>
      </c>
      <c r="B16" s="8">
        <v>1.8</v>
      </c>
      <c r="C16" s="8">
        <v>2</v>
      </c>
      <c r="D16" s="8">
        <v>2</v>
      </c>
      <c r="E16" s="8"/>
      <c r="F16" s="8">
        <v>0</v>
      </c>
      <c r="G16" s="8"/>
      <c r="H16" s="8">
        <v>0</v>
      </c>
      <c r="I16" s="8">
        <v>3</v>
      </c>
      <c r="J16" s="8">
        <v>0</v>
      </c>
      <c r="K16" s="8">
        <v>0</v>
      </c>
      <c r="L16" s="8"/>
      <c r="M16" s="8"/>
      <c r="N16" s="8"/>
      <c r="O16" s="8">
        <v>0</v>
      </c>
      <c r="P16" s="8">
        <v>0</v>
      </c>
      <c r="Q16" s="8"/>
      <c r="R16" s="8"/>
      <c r="S16" s="8"/>
    </row>
    <row r="17" spans="1:19" x14ac:dyDescent="0.25">
      <c r="A17" s="8">
        <v>46</v>
      </c>
      <c r="B17" s="8">
        <v>2.2000000000000002</v>
      </c>
      <c r="C17" s="8">
        <v>3</v>
      </c>
      <c r="D17" s="8">
        <v>2</v>
      </c>
      <c r="E17" s="8"/>
      <c r="F17" s="8">
        <v>0</v>
      </c>
      <c r="G17" s="8"/>
      <c r="H17" s="8">
        <v>0</v>
      </c>
      <c r="I17" s="8">
        <v>2</v>
      </c>
      <c r="J17" s="8">
        <v>1</v>
      </c>
      <c r="K17" s="8">
        <v>1</v>
      </c>
      <c r="L17" s="8"/>
      <c r="M17" s="8"/>
      <c r="N17" s="8"/>
      <c r="O17" s="8">
        <v>0</v>
      </c>
      <c r="P17" s="8">
        <v>0</v>
      </c>
      <c r="Q17" s="8"/>
      <c r="R17" s="8"/>
      <c r="S17" s="8"/>
    </row>
    <row r="18" spans="1:19" x14ac:dyDescent="0.25">
      <c r="A18" s="8">
        <v>50</v>
      </c>
      <c r="B18" s="8">
        <v>2.7</v>
      </c>
      <c r="C18" s="8">
        <v>5</v>
      </c>
      <c r="D18" s="8">
        <v>0</v>
      </c>
      <c r="E18" s="8"/>
      <c r="F18" s="8">
        <v>0</v>
      </c>
      <c r="G18" s="8"/>
      <c r="H18" s="8">
        <v>0</v>
      </c>
      <c r="I18" s="8">
        <v>0</v>
      </c>
      <c r="J18" s="8">
        <v>2</v>
      </c>
      <c r="K18" s="8">
        <v>0</v>
      </c>
      <c r="L18" s="8"/>
      <c r="M18" s="8"/>
      <c r="N18" s="8"/>
      <c r="O18" s="8">
        <v>0</v>
      </c>
      <c r="P18" s="8">
        <v>0</v>
      </c>
      <c r="Q18" s="8"/>
      <c r="R18" s="8"/>
      <c r="S18" s="8"/>
    </row>
    <row r="19" spans="1:19" x14ac:dyDescent="0.25">
      <c r="A19" s="8">
        <v>54</v>
      </c>
      <c r="B19" s="8">
        <v>3.2</v>
      </c>
      <c r="C19" s="8">
        <v>8</v>
      </c>
      <c r="D19" s="8">
        <v>1</v>
      </c>
      <c r="E19" s="8"/>
      <c r="F19" s="8">
        <v>0</v>
      </c>
      <c r="G19" s="8"/>
      <c r="H19" s="8">
        <v>0</v>
      </c>
      <c r="I19" s="8">
        <v>0</v>
      </c>
      <c r="J19" s="8">
        <v>0</v>
      </c>
      <c r="K19" s="8">
        <v>0</v>
      </c>
      <c r="L19" s="8"/>
      <c r="M19" s="8"/>
      <c r="N19" s="8"/>
      <c r="O19" s="8">
        <v>0</v>
      </c>
      <c r="P19" s="8">
        <v>0</v>
      </c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3</v>
      </c>
      <c r="D20" s="8">
        <v>0</v>
      </c>
      <c r="E20" s="8"/>
      <c r="F20" s="8">
        <v>0</v>
      </c>
      <c r="G20" s="8"/>
      <c r="H20" s="8">
        <v>0</v>
      </c>
      <c r="I20" s="8">
        <v>0</v>
      </c>
      <c r="J20" s="8">
        <v>0</v>
      </c>
      <c r="K20" s="8">
        <v>1</v>
      </c>
      <c r="L20" s="8"/>
      <c r="M20" s="8"/>
      <c r="N20" s="8"/>
      <c r="O20" s="8">
        <v>0</v>
      </c>
      <c r="P20" s="8">
        <v>0</v>
      </c>
      <c r="Q20" s="8"/>
      <c r="R20" s="8"/>
      <c r="S20" s="8"/>
    </row>
    <row r="21" spans="1:19" x14ac:dyDescent="0.25">
      <c r="A21" s="8">
        <v>62</v>
      </c>
      <c r="B21" s="8">
        <v>4.2</v>
      </c>
      <c r="C21" s="8">
        <v>2</v>
      </c>
      <c r="D21" s="8">
        <v>0</v>
      </c>
      <c r="E21" s="8"/>
      <c r="F21" s="8">
        <v>1</v>
      </c>
      <c r="G21" s="8"/>
      <c r="H21" s="8">
        <v>0</v>
      </c>
      <c r="I21" s="8">
        <v>1</v>
      </c>
      <c r="J21" s="8">
        <v>1</v>
      </c>
      <c r="K21" s="8">
        <v>0</v>
      </c>
      <c r="L21" s="8"/>
      <c r="M21" s="8"/>
      <c r="N21" s="8"/>
      <c r="O21" s="8">
        <v>0</v>
      </c>
      <c r="P21" s="8">
        <v>0</v>
      </c>
      <c r="Q21" s="8"/>
      <c r="R21" s="8"/>
      <c r="S21" s="8"/>
    </row>
    <row r="22" spans="1:19" x14ac:dyDescent="0.25">
      <c r="A22" s="8">
        <v>66</v>
      </c>
      <c r="B22" s="8">
        <v>4.8</v>
      </c>
      <c r="C22" s="8">
        <v>0</v>
      </c>
      <c r="D22" s="8">
        <v>0</v>
      </c>
      <c r="E22" s="8"/>
      <c r="F22" s="8">
        <v>0</v>
      </c>
      <c r="G22" s="8"/>
      <c r="H22" s="8">
        <v>0</v>
      </c>
      <c r="I22" s="8">
        <v>0</v>
      </c>
      <c r="J22" s="8">
        <v>0</v>
      </c>
      <c r="K22" s="8">
        <v>0</v>
      </c>
      <c r="L22" s="8"/>
      <c r="M22" s="8"/>
      <c r="N22" s="8"/>
      <c r="O22" s="8">
        <v>0</v>
      </c>
      <c r="P22" s="8">
        <v>0</v>
      </c>
      <c r="Q22" s="8"/>
      <c r="R22" s="8"/>
      <c r="S22" s="8"/>
    </row>
    <row r="23" spans="1:19" x14ac:dyDescent="0.25">
      <c r="A23" s="8">
        <v>70</v>
      </c>
      <c r="B23" s="8">
        <v>5.4</v>
      </c>
      <c r="C23" s="8">
        <v>0</v>
      </c>
      <c r="D23" s="8">
        <v>0</v>
      </c>
      <c r="E23" s="8"/>
      <c r="F23" s="8">
        <v>0</v>
      </c>
      <c r="G23" s="8"/>
      <c r="H23" s="8">
        <v>0</v>
      </c>
      <c r="I23" s="8">
        <v>0</v>
      </c>
      <c r="J23" s="8">
        <v>0</v>
      </c>
      <c r="K23" s="8">
        <v>0</v>
      </c>
      <c r="L23" s="8"/>
      <c r="M23" s="8"/>
      <c r="N23" s="8"/>
      <c r="O23" s="8">
        <v>0</v>
      </c>
      <c r="P23" s="8">
        <v>0</v>
      </c>
      <c r="Q23" s="8"/>
      <c r="R23" s="8"/>
      <c r="S23" s="8"/>
    </row>
    <row r="24" spans="1:19" x14ac:dyDescent="0.25">
      <c r="A24" s="8">
        <v>74</v>
      </c>
      <c r="B24" s="8">
        <v>6</v>
      </c>
      <c r="C24" s="8">
        <v>1</v>
      </c>
      <c r="D24" s="8">
        <v>0</v>
      </c>
      <c r="E24" s="8"/>
      <c r="F24" s="8">
        <v>0</v>
      </c>
      <c r="G24" s="8"/>
      <c r="H24" s="8">
        <v>0</v>
      </c>
      <c r="I24" s="8">
        <v>0</v>
      </c>
      <c r="J24" s="8">
        <v>0</v>
      </c>
      <c r="K24" s="8">
        <v>0</v>
      </c>
      <c r="L24" s="8"/>
      <c r="M24" s="8"/>
      <c r="N24" s="8"/>
      <c r="O24" s="8">
        <v>0</v>
      </c>
      <c r="P24" s="8">
        <v>0</v>
      </c>
      <c r="Q24" s="8"/>
      <c r="R24" s="8"/>
      <c r="S24" s="8"/>
    </row>
    <row r="25" spans="1:19" x14ac:dyDescent="0.25">
      <c r="A25" s="8">
        <v>78</v>
      </c>
      <c r="B25" s="8">
        <v>6.6</v>
      </c>
      <c r="C25" s="8">
        <v>2</v>
      </c>
      <c r="D25" s="8">
        <v>0</v>
      </c>
      <c r="E25" s="8"/>
      <c r="F25" s="8">
        <v>0</v>
      </c>
      <c r="G25" s="8"/>
      <c r="H25" s="8">
        <v>0</v>
      </c>
      <c r="I25" s="8">
        <v>0</v>
      </c>
      <c r="J25" s="8">
        <v>0</v>
      </c>
      <c r="K25" s="8">
        <v>0</v>
      </c>
      <c r="L25" s="8"/>
      <c r="M25" s="8"/>
      <c r="N25" s="8"/>
      <c r="O25" s="8">
        <v>0</v>
      </c>
      <c r="P25" s="8">
        <v>0</v>
      </c>
      <c r="Q25" s="8"/>
      <c r="R25" s="8"/>
      <c r="S25" s="8"/>
    </row>
    <row r="26" spans="1:19" x14ac:dyDescent="0.25">
      <c r="A26" s="8">
        <v>82</v>
      </c>
      <c r="B26" s="8">
        <v>7.4</v>
      </c>
      <c r="C26" s="8">
        <v>0</v>
      </c>
      <c r="D26" s="8">
        <v>0</v>
      </c>
      <c r="E26" s="8"/>
      <c r="F26" s="8">
        <v>0</v>
      </c>
      <c r="G26" s="8"/>
      <c r="H26" s="8">
        <v>0</v>
      </c>
      <c r="I26" s="8">
        <v>0</v>
      </c>
      <c r="J26" s="8">
        <v>0</v>
      </c>
      <c r="K26" s="8">
        <v>0</v>
      </c>
      <c r="L26" s="8"/>
      <c r="M26" s="8"/>
      <c r="N26" s="8"/>
      <c r="O26" s="8">
        <v>0</v>
      </c>
      <c r="P26" s="8">
        <v>0</v>
      </c>
      <c r="Q26" s="8"/>
      <c r="R26" s="8"/>
      <c r="S26" s="8"/>
    </row>
    <row r="27" spans="1:19" x14ac:dyDescent="0.25">
      <c r="A27" s="8">
        <v>86</v>
      </c>
      <c r="B27" s="8">
        <v>8.1999999999999993</v>
      </c>
      <c r="C27" s="8">
        <v>0</v>
      </c>
      <c r="D27" s="8">
        <v>0</v>
      </c>
      <c r="E27" s="8"/>
      <c r="F27" s="8">
        <v>0</v>
      </c>
      <c r="G27" s="8"/>
      <c r="H27" s="8">
        <v>0</v>
      </c>
      <c r="I27" s="8">
        <v>0</v>
      </c>
      <c r="J27" s="8">
        <v>0</v>
      </c>
      <c r="K27" s="8">
        <v>0</v>
      </c>
      <c r="L27" s="8"/>
      <c r="M27" s="8"/>
      <c r="N27" s="8"/>
      <c r="O27" s="8">
        <v>0</v>
      </c>
      <c r="P27" s="8">
        <v>0</v>
      </c>
      <c r="Q27" s="8"/>
      <c r="R27" s="8"/>
      <c r="S27" s="8"/>
    </row>
    <row r="28" spans="1:19" x14ac:dyDescent="0.25">
      <c r="A28" s="8">
        <v>90</v>
      </c>
      <c r="B28" s="8">
        <v>9</v>
      </c>
      <c r="C28" s="8">
        <v>0</v>
      </c>
      <c r="D28" s="8">
        <v>0</v>
      </c>
      <c r="E28" s="8"/>
      <c r="F28" s="8">
        <v>0</v>
      </c>
      <c r="G28" s="8"/>
      <c r="H28" s="8"/>
      <c r="I28" s="8">
        <v>0</v>
      </c>
      <c r="J28" s="8">
        <v>0</v>
      </c>
      <c r="K28" s="8">
        <v>0</v>
      </c>
      <c r="L28" s="8"/>
      <c r="M28" s="8"/>
      <c r="N28" s="8"/>
      <c r="O28" s="8">
        <v>0</v>
      </c>
      <c r="P28" s="8">
        <v>0</v>
      </c>
      <c r="Q28" s="8"/>
      <c r="R28" s="8"/>
      <c r="S28" s="8"/>
    </row>
    <row r="29" spans="1:19" x14ac:dyDescent="0.25">
      <c r="A29" s="8">
        <v>94</v>
      </c>
      <c r="B29" s="8">
        <v>9.8000000000000007</v>
      </c>
      <c r="C29" s="8">
        <v>0</v>
      </c>
      <c r="D29" s="8">
        <v>0</v>
      </c>
      <c r="E29" s="8"/>
      <c r="F29" s="8">
        <v>0</v>
      </c>
      <c r="G29" s="8"/>
      <c r="H29" s="8">
        <v>0</v>
      </c>
      <c r="I29" s="8">
        <v>0</v>
      </c>
      <c r="J29" s="8">
        <v>0</v>
      </c>
      <c r="K29" s="8">
        <v>0</v>
      </c>
      <c r="L29" s="8"/>
      <c r="M29" s="8"/>
      <c r="N29" s="8"/>
      <c r="O29" s="8">
        <v>0</v>
      </c>
      <c r="P29" s="8">
        <v>0</v>
      </c>
      <c r="Q29" s="8"/>
      <c r="R29" s="8"/>
      <c r="S29" s="8"/>
    </row>
    <row r="30" spans="1:19" x14ac:dyDescent="0.25">
      <c r="A30" s="8">
        <v>98</v>
      </c>
      <c r="B30" s="8">
        <v>10.6</v>
      </c>
      <c r="C30" s="8">
        <v>0</v>
      </c>
      <c r="D30" s="8">
        <v>0</v>
      </c>
      <c r="E30" s="8"/>
      <c r="F30" s="8">
        <v>0</v>
      </c>
      <c r="G30" s="8"/>
      <c r="H30" s="8">
        <v>0</v>
      </c>
      <c r="I30" s="8">
        <v>0</v>
      </c>
      <c r="J30" s="8">
        <v>0</v>
      </c>
      <c r="K30" s="8">
        <v>0</v>
      </c>
      <c r="L30" s="8"/>
      <c r="M30" s="8"/>
      <c r="N30" s="8"/>
      <c r="O30" s="8">
        <v>0</v>
      </c>
      <c r="P30" s="8">
        <v>0</v>
      </c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70</v>
      </c>
      <c r="D54" s="12">
        <f t="shared" ref="D54:S54" si="0">SUM(D9:D51)</f>
        <v>25</v>
      </c>
      <c r="E54" s="12">
        <f t="shared" si="0"/>
        <v>0</v>
      </c>
      <c r="F54" s="12">
        <f t="shared" ref="F54:G54" si="1">SUM(F9:F51)</f>
        <v>1</v>
      </c>
      <c r="G54" s="12">
        <f t="shared" si="1"/>
        <v>0</v>
      </c>
      <c r="H54" s="12">
        <f t="shared" si="0"/>
        <v>23</v>
      </c>
      <c r="I54" s="12">
        <f t="shared" si="0"/>
        <v>61</v>
      </c>
      <c r="J54" s="12">
        <f t="shared" si="0"/>
        <v>48</v>
      </c>
      <c r="K54" s="12">
        <f t="shared" si="0"/>
        <v>25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4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7</v>
      </c>
      <c r="T54" s="13">
        <f>SUM(C54:S54)</f>
        <v>265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77.8</v>
      </c>
      <c r="D55" s="20">
        <f t="shared" ref="D55:S55" si="3">ROUND(D54/$B$6, 1)</f>
        <v>27.8</v>
      </c>
      <c r="E55" s="20">
        <f t="shared" si="3"/>
        <v>0</v>
      </c>
      <c r="F55" s="20">
        <f t="shared" si="3"/>
        <v>1.1000000000000001</v>
      </c>
      <c r="G55" s="20">
        <f t="shared" ref="G55" si="4">ROUND(G54/$B$6, 1)</f>
        <v>0</v>
      </c>
      <c r="H55" s="20">
        <f t="shared" si="3"/>
        <v>25.6</v>
      </c>
      <c r="I55" s="20">
        <f t="shared" si="3"/>
        <v>67.8</v>
      </c>
      <c r="J55" s="20">
        <f t="shared" si="3"/>
        <v>53.3</v>
      </c>
      <c r="K55" s="20">
        <f t="shared" si="3"/>
        <v>27.8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4.4000000000000004</v>
      </c>
      <c r="P55" s="20">
        <f t="shared" ref="P55:Q55" si="5">ROUND(P54/$B$6, 1)</f>
        <v>1.1000000000000001</v>
      </c>
      <c r="Q55" s="20">
        <f t="shared" si="5"/>
        <v>0</v>
      </c>
      <c r="R55" s="20">
        <f t="shared" si="3"/>
        <v>0</v>
      </c>
      <c r="S55" s="20">
        <f t="shared" si="3"/>
        <v>7.8</v>
      </c>
      <c r="T55" s="21">
        <f>ROUND(SUM(C55:S55),0)</f>
        <v>295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8.64</v>
      </c>
      <c r="D56" s="22">
        <f>ROUND('Berechnungen Grundflaeche'!D53, 2)</f>
        <v>1.77</v>
      </c>
      <c r="E56" s="22">
        <f>ROUND('Berechnungen Grundflaeche'!E53, 2)</f>
        <v>0</v>
      </c>
      <c r="F56" s="22">
        <f>ROUND('Berechnungen Grundflaeche'!F53, 2)</f>
        <v>0.3</v>
      </c>
      <c r="G56" s="22">
        <f>ROUND('Berechnungen Grundflaeche'!G53, 2)</f>
        <v>0</v>
      </c>
      <c r="H56" s="22">
        <f>ROUND('Berechnungen Grundflaeche'!H53, 2)</f>
        <v>0.65</v>
      </c>
      <c r="I56" s="22">
        <f>ROUND('Berechnungen Grundflaeche'!I53, 2)</f>
        <v>3.52</v>
      </c>
      <c r="J56" s="22">
        <f>ROUND('Berechnungen Grundflaeche'!J53, 2)</f>
        <v>3.11</v>
      </c>
      <c r="K56" s="22">
        <f>ROUND('Berechnungen Grundflaeche'!K53, 2)</f>
        <v>1.37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0.15</v>
      </c>
      <c r="P56" s="22">
        <f>ROUND('Berechnungen Grundflaeche'!P53, 2)</f>
        <v>0.05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0.26</v>
      </c>
      <c r="T56" s="23">
        <f>ROUND('Berechnungen Grundflaeche'!T53,1)</f>
        <v>19.8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9.6</v>
      </c>
      <c r="D57" s="22">
        <f>ROUND('Berechnungen Grundflaeche'!D54, 2)</f>
        <v>1.97</v>
      </c>
      <c r="E57" s="22">
        <f>ROUND('Berechnungen Grundflaeche'!E54, 2)</f>
        <v>0</v>
      </c>
      <c r="F57" s="22">
        <f>ROUND('Berechnungen Grundflaeche'!F54, 2)</f>
        <v>0.34</v>
      </c>
      <c r="G57" s="22">
        <f>ROUND('Berechnungen Grundflaeche'!G54, 2)</f>
        <v>0</v>
      </c>
      <c r="H57" s="22">
        <f>ROUND('Berechnungen Grundflaeche'!H54, 2)</f>
        <v>0.72</v>
      </c>
      <c r="I57" s="22">
        <f>ROUND('Berechnungen Grundflaeche'!I54, 2)</f>
        <v>3.91</v>
      </c>
      <c r="J57" s="22">
        <f>ROUND('Berechnungen Grundflaeche'!J54, 2)</f>
        <v>3.45</v>
      </c>
      <c r="K57" s="22">
        <f>ROUND('Berechnungen Grundflaeche'!K54, 2)</f>
        <v>1.52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0.17</v>
      </c>
      <c r="P57" s="22">
        <f>ROUND('Berechnungen Grundflaeche'!P54, 2)</f>
        <v>0.06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0.28999999999999998</v>
      </c>
      <c r="T57" s="23">
        <f>ROUND('Berechnungen Grundflaeche'!T54, 1)</f>
        <v>22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44</v>
      </c>
      <c r="D58" s="24">
        <f>ROUND(100 * 'Berechnungen Grundflaeche'!D55,0)</f>
        <v>9</v>
      </c>
      <c r="E58" s="24">
        <f>ROUND(100 * 'Berechnungen Grundflaeche'!E55,0)</f>
        <v>0</v>
      </c>
      <c r="F58" s="24">
        <f>ROUND(100 * 'Berechnungen Grundflaeche'!F55,0)</f>
        <v>2</v>
      </c>
      <c r="G58" s="24">
        <f>ROUND(100 * 'Berechnungen Grundflaeche'!G55,0)</f>
        <v>0</v>
      </c>
      <c r="H58" s="24">
        <f>ROUND(100 * 'Berechnungen Grundflaeche'!H55,0)</f>
        <v>3</v>
      </c>
      <c r="I58" s="24">
        <f>ROUND(100 * 'Berechnungen Grundflaeche'!I55,0)</f>
        <v>18</v>
      </c>
      <c r="J58" s="24">
        <f>ROUND(100 * 'Berechnungen Grundflaeche'!J55,0)</f>
        <v>16</v>
      </c>
      <c r="K58" s="24">
        <f>ROUND(100 * 'Berechnungen Grundflaeche'!K55,0)</f>
        <v>7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114.7</v>
      </c>
      <c r="D59" s="26">
        <f>ROUND('Berechnungen Vorrat'!D53, 1)</f>
        <v>22.1</v>
      </c>
      <c r="E59" s="26">
        <f>ROUND('Berechnungen Vorrat'!E53, 1)</f>
        <v>0</v>
      </c>
      <c r="F59" s="26">
        <f>ROUND('Berechnungen Vorrat'!F53, 1)</f>
        <v>4.2</v>
      </c>
      <c r="G59" s="26">
        <f>ROUND('Berechnungen Vorrat'!G53, 1)</f>
        <v>0</v>
      </c>
      <c r="H59" s="26">
        <f>ROUND('Berechnungen Vorrat'!H53, 1)</f>
        <v>6.8</v>
      </c>
      <c r="I59" s="26">
        <f>ROUND('Berechnungen Vorrat'!I53, 1)</f>
        <v>42.5</v>
      </c>
      <c r="J59" s="26">
        <f>ROUND('Berechnungen Vorrat'!J53, 1)</f>
        <v>38.200000000000003</v>
      </c>
      <c r="K59" s="26">
        <f>ROUND('Berechnungen Vorrat'!K53, 1)</f>
        <v>16.5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1.7</v>
      </c>
      <c r="P59" s="26">
        <f>ROUND('Berechnungen Vorrat'!P53, 1)</f>
        <v>0.6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3</v>
      </c>
      <c r="T59" s="27">
        <f>ROUND('Berechnungen Vorrat'!T53, 0)</f>
        <v>250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127.4</v>
      </c>
      <c r="D60" s="26">
        <f>ROUND('Berechnungen Vorrat'!D54, 1)</f>
        <v>24.6</v>
      </c>
      <c r="E60" s="26">
        <f>ROUND('Berechnungen Vorrat'!E54, 1)</f>
        <v>0</v>
      </c>
      <c r="F60" s="26">
        <f>ROUND('Berechnungen Vorrat'!F54, 1)</f>
        <v>4.7</v>
      </c>
      <c r="G60" s="26">
        <f>ROUND('Berechnungen Vorrat'!G54, 1)</f>
        <v>0</v>
      </c>
      <c r="H60" s="26">
        <f>ROUND('Berechnungen Vorrat'!H54, 1)</f>
        <v>7.5</v>
      </c>
      <c r="I60" s="26">
        <f>ROUND('Berechnungen Vorrat'!I54, 1)</f>
        <v>47.2</v>
      </c>
      <c r="J60" s="26">
        <f>ROUND('Berechnungen Vorrat'!J54, 1)</f>
        <v>42.4</v>
      </c>
      <c r="K60" s="26">
        <f>ROUND('Berechnungen Vorrat'!K54, 1)</f>
        <v>18.3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1.8</v>
      </c>
      <c r="P60" s="26">
        <f>ROUND('Berechnungen Vorrat'!P54, 1)</f>
        <v>0.7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3.3</v>
      </c>
      <c r="T60" s="27">
        <f>ROUND('Berechnungen Vorrat'!T54, 0)</f>
        <v>278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46</v>
      </c>
      <c r="D61" s="24">
        <f>ROUND(100 * 'Berechnungen Vorrat'!D55, 0)</f>
        <v>9</v>
      </c>
      <c r="E61" s="24">
        <f>ROUND(100 * 'Berechnungen Vorrat'!E55, 0)</f>
        <v>0</v>
      </c>
      <c r="F61" s="24">
        <f>ROUND(100 * 'Berechnungen Vorrat'!F55, 0)</f>
        <v>2</v>
      </c>
      <c r="G61" s="24">
        <f>ROUND(100 * 'Berechnungen Vorrat'!G55, 0)</f>
        <v>0</v>
      </c>
      <c r="H61" s="24">
        <f>ROUND(100 * 'Berechnungen Vorrat'!H55, 0)</f>
        <v>3</v>
      </c>
      <c r="I61" s="24">
        <f>ROUND(100 * 'Berechnungen Vorrat'!I55, 0)</f>
        <v>17</v>
      </c>
      <c r="J61" s="24">
        <f>ROUND(100 * 'Berechnungen Vorrat'!J55, 0)</f>
        <v>15</v>
      </c>
      <c r="K61" s="24">
        <f>ROUND(100 * 'Berechnungen Vorrat'!K55, 0)</f>
        <v>7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11.111111111111111</v>
      </c>
      <c r="D9" s="7">
        <f>Kluppierungsprotokoll!D9/$B$6</f>
        <v>6.6666666666666661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10</v>
      </c>
      <c r="I9" s="7">
        <f>Kluppierungsprotokoll!I9/$B$6</f>
        <v>15.555555555555555</v>
      </c>
      <c r="J9" s="7">
        <f>Kluppierungsprotokoll!J9/$B$6</f>
        <v>8.8888888888888893</v>
      </c>
      <c r="K9" s="7">
        <f>Kluppierungsprotokoll!K9/$B$6</f>
        <v>5.5555555555555554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1.1111111111111112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3.333333333333333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10</v>
      </c>
      <c r="D10" s="8">
        <f>Kluppierungsprotokoll!D10/$B$6</f>
        <v>5.5555555555555554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4.4444444444444446</v>
      </c>
      <c r="I10" s="8">
        <f>Kluppierungsprotokoll!I10/$B$6</f>
        <v>16.666666666666668</v>
      </c>
      <c r="J10" s="8">
        <f>Kluppierungsprotokoll!J10/$B$6</f>
        <v>8.8888888888888893</v>
      </c>
      <c r="K10" s="8">
        <f>Kluppierungsprotokoll!K10/$B$6</f>
        <v>7.7777777777777777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1.1111111111111112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2.2222222222222223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5.5555555555555554</v>
      </c>
      <c r="D11" s="8">
        <f>Kluppierungsprotokoll!D11/$B$6</f>
        <v>1.1111111111111112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8.8888888888888893</v>
      </c>
      <c r="I11" s="8">
        <f>Kluppierungsprotokoll!I11/$B$6</f>
        <v>2.2222222222222223</v>
      </c>
      <c r="J11" s="8">
        <f>Kluppierungsprotokoll!J11/$B$6</f>
        <v>8.8888888888888893</v>
      </c>
      <c r="K11" s="8">
        <f>Kluppierungsprotokoll!K11/$B$6</f>
        <v>5.5555555555555554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1.1111111111111112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7.7777777777777777</v>
      </c>
      <c r="D12" s="8">
        <f>Kluppierungsprotokoll!D12/$B$6</f>
        <v>1.1111111111111112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2.2222222222222223</v>
      </c>
      <c r="I12" s="8">
        <f>Kluppierungsprotokoll!I12/$B$6</f>
        <v>12.222222222222221</v>
      </c>
      <c r="J12" s="8">
        <f>Kluppierungsprotokoll!J12/$B$6</f>
        <v>5.5555555555555554</v>
      </c>
      <c r="K12" s="8">
        <f>Kluppierungsprotokoll!K12/$B$6</f>
        <v>1.1111111111111112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1.1111111111111112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3.333333333333333</v>
      </c>
      <c r="D13" s="8">
        <f>Kluppierungsprotokoll!D13/$B$6</f>
        <v>3.333333333333333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3.333333333333333</v>
      </c>
      <c r="J13" s="8">
        <f>Kluppierungsprotokoll!J13/$B$6</f>
        <v>4.4444444444444446</v>
      </c>
      <c r="K13" s="8">
        <f>Kluppierungsprotokoll!K13/$B$6</f>
        <v>2.2222222222222223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1.1111111111111112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1.1111111111111112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1.1111111111111112</v>
      </c>
      <c r="D14" s="8">
        <f>Kluppierungsprotokoll!D14/$B$6</f>
        <v>2.2222222222222223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6.6666666666666661</v>
      </c>
      <c r="J14" s="8">
        <f>Kluppierungsprotokoll!J14/$B$6</f>
        <v>8.8888888888888893</v>
      </c>
      <c r="K14" s="8">
        <f>Kluppierungsprotokoll!K14/$B$6</f>
        <v>2.2222222222222223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1.1111111111111112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10</v>
      </c>
      <c r="D15" s="8">
        <f>Kluppierungsprotokoll!D15/$B$6</f>
        <v>2.2222222222222223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4.4444444444444446</v>
      </c>
      <c r="J15" s="8">
        <f>Kluppierungsprotokoll!J15/$B$6</f>
        <v>3.333333333333333</v>
      </c>
      <c r="K15" s="8">
        <f>Kluppierungsprotokoll!K15/$B$6</f>
        <v>1.1111111111111112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2.2222222222222223</v>
      </c>
      <c r="D16" s="8">
        <f>Kluppierungsprotokoll!D16/$B$6</f>
        <v>2.2222222222222223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3.333333333333333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3.333333333333333</v>
      </c>
      <c r="D17" s="8">
        <f>Kluppierungsprotokoll!D17/$B$6</f>
        <v>2.2222222222222223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2.2222222222222223</v>
      </c>
      <c r="J17" s="8">
        <f>Kluppierungsprotokoll!J17/$B$6</f>
        <v>1.1111111111111112</v>
      </c>
      <c r="K17" s="8">
        <f>Kluppierungsprotokoll!K17/$B$6</f>
        <v>1.1111111111111112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5.5555555555555554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2.2222222222222223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8.8888888888888893</v>
      </c>
      <c r="D19" s="8">
        <f>Kluppierungsprotokoll!D19/$B$6</f>
        <v>1.1111111111111112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3.333333333333333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1.1111111111111112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2.2222222222222223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1.1111111111111112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1.1111111111111112</v>
      </c>
      <c r="J21" s="8">
        <f>Kluppierungsprotokoll!J21/$B$6</f>
        <v>1.1111111111111112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1.1111111111111112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2.2222222222222223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0.15393804002589989</v>
      </c>
      <c r="D9" s="7">
        <f>Kluppierungsprotokoll!D9*($A9/200)^2*PI()</f>
        <v>9.2362824015539927E-2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0.1385442360233099</v>
      </c>
      <c r="I9" s="7">
        <f>Kluppierungsprotokoll!I9*($A9/200)^2*PI()</f>
        <v>0.21551325603625984</v>
      </c>
      <c r="J9" s="7">
        <f>Kluppierungsprotokoll!J9*($A9/200)^2*PI()</f>
        <v>0.1231504320207199</v>
      </c>
      <c r="K9" s="7">
        <f>Kluppierungsprotokoll!K9*($A9/200)^2*PI()</f>
        <v>7.6969020012949946E-2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1.5393804002589988E-2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4.6181412007769963E-2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0.22902210444669591</v>
      </c>
      <c r="D10" s="8">
        <f>Kluppierungsprotokoll!D10*($A10/200)^2*PI()</f>
        <v>0.12723450247038659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0.10178760197630929</v>
      </c>
      <c r="I10" s="8">
        <f>Kluppierungsprotokoll!I10*($A10/200)^2*PI()</f>
        <v>0.38170350741115988</v>
      </c>
      <c r="J10" s="8">
        <f>Kluppierungsprotokoll!J10*($A10/200)^2*PI()</f>
        <v>0.20357520395261858</v>
      </c>
      <c r="K10" s="8">
        <f>Kluppierungsprotokoll!K10*($A10/200)^2*PI()</f>
        <v>0.17812830345854128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2.5446900494077322E-2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5.0893800988154644E-2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0.19006635554218249</v>
      </c>
      <c r="D11" s="8">
        <f>Kluppierungsprotokoll!D11*($A11/200)^2*PI()</f>
        <v>3.8013271108436497E-2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0.30410616886749198</v>
      </c>
      <c r="I11" s="8">
        <f>Kluppierungsprotokoll!I11*($A11/200)^2*PI()</f>
        <v>7.6026542216872994E-2</v>
      </c>
      <c r="J11" s="8">
        <f>Kluppierungsprotokoll!J11*($A11/200)^2*PI()</f>
        <v>0.30410616886749198</v>
      </c>
      <c r="K11" s="8">
        <f>Kluppierungsprotokoll!K11*($A11/200)^2*PI()</f>
        <v>0.19006635554218249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3.8013271108436497E-2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0.3716504109196726</v>
      </c>
      <c r="D12" s="8">
        <f>Kluppierungsprotokoll!D12*($A12/200)^2*PI()</f>
        <v>5.3092915845667513E-2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0.10618583169133503</v>
      </c>
      <c r="I12" s="8">
        <f>Kluppierungsprotokoll!I12*($A12/200)^2*PI()</f>
        <v>0.58402207430234254</v>
      </c>
      <c r="J12" s="8">
        <f>Kluppierungsprotokoll!J12*($A12/200)^2*PI()</f>
        <v>0.26546457922833755</v>
      </c>
      <c r="K12" s="8">
        <f>Kluppierungsprotokoll!K12*($A12/200)^2*PI()</f>
        <v>5.3092915845667513E-2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5.3092915845667513E-2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0.21205750411731106</v>
      </c>
      <c r="D13" s="8">
        <f>Kluppierungsprotokoll!D13*($A13/200)^2*PI()</f>
        <v>0.21205750411731106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0.21205750411731106</v>
      </c>
      <c r="J13" s="8">
        <f>Kluppierungsprotokoll!J13*($A13/200)^2*PI()</f>
        <v>0.28274333882308139</v>
      </c>
      <c r="K13" s="8">
        <f>Kluppierungsprotokoll!K13*($A13/200)^2*PI()</f>
        <v>0.1413716694115407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7.0685834705770348E-2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7.0685834705770348E-2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9.0792027688745044E-2</v>
      </c>
      <c r="D14" s="8">
        <f>Kluppierungsprotokoll!D14*($A14/200)^2*PI()</f>
        <v>0.18158405537749009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0.54475216613247024</v>
      </c>
      <c r="J14" s="8">
        <f>Kluppierungsprotokoll!J14*($A14/200)^2*PI()</f>
        <v>0.72633622150996036</v>
      </c>
      <c r="K14" s="8">
        <f>Kluppierungsprotokoll!K14*($A14/200)^2*PI()</f>
        <v>0.18158405537749009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9.0792027688745044E-2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1.0207034531513239</v>
      </c>
      <c r="D15" s="8">
        <f>Kluppierungsprotokoll!D15*($A15/200)^2*PI()</f>
        <v>0.22682298958918307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0.45364597917836613</v>
      </c>
      <c r="J15" s="8">
        <f>Kluppierungsprotokoll!J15*($A15/200)^2*PI()</f>
        <v>0.34023448438377463</v>
      </c>
      <c r="K15" s="8">
        <f>Kluppierungsprotokoll!K15*($A15/200)^2*PI()</f>
        <v>0.11341149479459153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0.27708847204661974</v>
      </c>
      <c r="D16" s="8">
        <f>Kluppierungsprotokoll!D16*($A16/200)^2*PI()</f>
        <v>0.27708847204661974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0.41563270806992952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0.4985707541247002</v>
      </c>
      <c r="D17" s="8">
        <f>Kluppierungsprotokoll!D17*($A17/200)^2*PI()</f>
        <v>0.33238050274980013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0.33238050274980013</v>
      </c>
      <c r="J17" s="8">
        <f>Kluppierungsprotokoll!J17*($A17/200)^2*PI()</f>
        <v>0.16619025137490007</v>
      </c>
      <c r="K17" s="8">
        <f>Kluppierungsprotokoll!K17*($A17/200)^2*PI()</f>
        <v>0.16619025137490007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0.98174770424681035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0.39269908169872414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1.8321768355735675</v>
      </c>
      <c r="D19" s="8">
        <f>Kluppierungsprotokoll!D19*($A19/200)^2*PI()</f>
        <v>0.22902210444669593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0.79262382650070473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0.26420794216690158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0.60381410801995827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0.30190705400997914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0.30190705400997914</v>
      </c>
      <c r="J21" s="8">
        <f>Kluppierungsprotokoll!J21*($A21/200)^2*PI()</f>
        <v>0.30190705400997914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0.43008403427644265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0.9556724852220152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8.6400081159026492</v>
      </c>
      <c r="D53">
        <f t="shared" ref="D53:S53" si="0">SUM(D9:D51)</f>
        <v>1.7696591417671308</v>
      </c>
      <c r="E53">
        <f t="shared" si="0"/>
        <v>0</v>
      </c>
      <c r="F53">
        <f t="shared" si="0"/>
        <v>0.30190705400997914</v>
      </c>
      <c r="G53">
        <f t="shared" si="0"/>
        <v>0</v>
      </c>
      <c r="H53">
        <f t="shared" si="0"/>
        <v>0.65062383855844619</v>
      </c>
      <c r="I53">
        <f t="shared" si="0"/>
        <v>3.5176412942244917</v>
      </c>
      <c r="J53">
        <f t="shared" si="0"/>
        <v>3.1064068158695877</v>
      </c>
      <c r="K53">
        <f t="shared" si="0"/>
        <v>1.3650220079847655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0.14953981031087415</v>
      </c>
      <c r="P53">
        <f t="shared" si="0"/>
        <v>5.3092915845667513E-2</v>
      </c>
      <c r="Q53">
        <f t="shared" si="0"/>
        <v>0</v>
      </c>
      <c r="R53">
        <f t="shared" si="0"/>
        <v>0</v>
      </c>
      <c r="S53">
        <f t="shared" si="0"/>
        <v>0.25855307539044003</v>
      </c>
      <c r="T53">
        <f>SUM(C53:S53)</f>
        <v>19.812454069864032</v>
      </c>
    </row>
    <row r="54" spans="1:20" x14ac:dyDescent="0.25">
      <c r="A54" t="s">
        <v>24</v>
      </c>
      <c r="B54" t="s">
        <v>26</v>
      </c>
      <c r="C54">
        <f>C53/$B$6</f>
        <v>9.6000090176696098</v>
      </c>
      <c r="D54">
        <f t="shared" ref="D54:S54" si="1">D53/$B$6</f>
        <v>1.9662879352968119</v>
      </c>
      <c r="E54">
        <f t="shared" si="1"/>
        <v>0</v>
      </c>
      <c r="F54">
        <f t="shared" si="1"/>
        <v>0.33545228223331014</v>
      </c>
      <c r="G54">
        <f t="shared" si="1"/>
        <v>0</v>
      </c>
      <c r="H54">
        <f t="shared" si="1"/>
        <v>0.72291537617605128</v>
      </c>
      <c r="I54">
        <f t="shared" si="1"/>
        <v>3.9084903269161018</v>
      </c>
      <c r="J54">
        <f t="shared" si="1"/>
        <v>3.4515631287439863</v>
      </c>
      <c r="K54">
        <f t="shared" si="1"/>
        <v>1.5166911199830726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0.16615534478986016</v>
      </c>
      <c r="P54">
        <f t="shared" si="1"/>
        <v>5.8992128717408346E-2</v>
      </c>
      <c r="Q54">
        <f t="shared" si="1"/>
        <v>0</v>
      </c>
      <c r="R54">
        <f t="shared" si="1"/>
        <v>0</v>
      </c>
      <c r="S54">
        <f t="shared" si="1"/>
        <v>0.2872811948782667</v>
      </c>
      <c r="T54">
        <f>SUM(C54:S54)</f>
        <v>22.013837855404482</v>
      </c>
    </row>
    <row r="55" spans="1:20" x14ac:dyDescent="0.25">
      <c r="A55" t="s">
        <v>24</v>
      </c>
      <c r="B55" t="s">
        <v>31</v>
      </c>
      <c r="C55">
        <f>C54/$T54</f>
        <v>0.43608974867200501</v>
      </c>
      <c r="D55">
        <f t="shared" ref="D55:S55" si="2">D54/$T54</f>
        <v>8.9320542297629424E-2</v>
      </c>
      <c r="E55">
        <f t="shared" si="2"/>
        <v>0</v>
      </c>
      <c r="F55">
        <f t="shared" si="2"/>
        <v>1.5238246253865058E-2</v>
      </c>
      <c r="G55">
        <f t="shared" si="2"/>
        <v>0</v>
      </c>
      <c r="H55">
        <f t="shared" si="2"/>
        <v>3.2839134226591606E-2</v>
      </c>
      <c r="I55">
        <f t="shared" si="2"/>
        <v>0.17754697534290018</v>
      </c>
      <c r="J55">
        <f t="shared" si="2"/>
        <v>0.15679061285974785</v>
      </c>
      <c r="K55">
        <f t="shared" si="2"/>
        <v>6.8897169586934121E-2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7.5477681756917448E-3</v>
      </c>
      <c r="P55">
        <f t="shared" si="2"/>
        <v>2.6797748354871957E-3</v>
      </c>
      <c r="Q55">
        <f t="shared" si="2"/>
        <v>0</v>
      </c>
      <c r="R55">
        <f t="shared" si="2"/>
        <v>0</v>
      </c>
      <c r="S55">
        <f t="shared" si="2"/>
        <v>1.3050027749147704E-2</v>
      </c>
      <c r="T55">
        <f>SUM(C55:S55)</f>
        <v>0.99999999999999978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1.5</v>
      </c>
      <c r="D9" s="7">
        <f>Kluppierungsprotokoll!D9*$B9</f>
        <v>0.89999999999999991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1.3499999999999999</v>
      </c>
      <c r="I9" s="7">
        <f>Kluppierungsprotokoll!I9*$B9</f>
        <v>2.1</v>
      </c>
      <c r="J9" s="7">
        <f>Kluppierungsprotokoll!J9*$B9</f>
        <v>1.2</v>
      </c>
      <c r="K9" s="7">
        <f>Kluppierungsprotokoll!K9*$B9</f>
        <v>0.75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0.15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0.44999999999999996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2.25</v>
      </c>
      <c r="D10" s="8">
        <f>Kluppierungsprotokoll!D10*$B10</f>
        <v>1.25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1</v>
      </c>
      <c r="I10" s="8">
        <f>Kluppierungsprotokoll!I10*$B10</f>
        <v>3.75</v>
      </c>
      <c r="J10" s="8">
        <f>Kluppierungsprotokoll!J10*$B10</f>
        <v>2</v>
      </c>
      <c r="K10" s="8">
        <f>Kluppierungsprotokoll!K10*$B10</f>
        <v>1.75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0.25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0.5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2</v>
      </c>
      <c r="D11" s="8">
        <f>Kluppierungsprotokoll!D11*$B11</f>
        <v>0.4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3.2</v>
      </c>
      <c r="I11" s="8">
        <f>Kluppierungsprotokoll!I11*$B11</f>
        <v>0.8</v>
      </c>
      <c r="J11" s="8">
        <f>Kluppierungsprotokoll!J11*$B11</f>
        <v>3.2</v>
      </c>
      <c r="K11" s="8">
        <f>Kluppierungsprotokoll!K11*$B11</f>
        <v>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0.4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4.2</v>
      </c>
      <c r="D12" s="8">
        <f>Kluppierungsprotokoll!D12*$B12</f>
        <v>0.6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1.2</v>
      </c>
      <c r="I12" s="8">
        <f>Kluppierungsprotokoll!I12*$B12</f>
        <v>6.6</v>
      </c>
      <c r="J12" s="8">
        <f>Kluppierungsprotokoll!J12*$B12</f>
        <v>3</v>
      </c>
      <c r="K12" s="8">
        <f>Kluppierungsprotokoll!K12*$B12</f>
        <v>0.6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0.6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2.5499999999999998</v>
      </c>
      <c r="D13" s="8">
        <f>Kluppierungsprotokoll!D13*$B13</f>
        <v>2.5499999999999998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2.5499999999999998</v>
      </c>
      <c r="J13" s="8">
        <f>Kluppierungsprotokoll!J13*$B13</f>
        <v>3.4</v>
      </c>
      <c r="K13" s="8">
        <f>Kluppierungsprotokoll!K13*$B13</f>
        <v>1.7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0.85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0.85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1.1499999999999999</v>
      </c>
      <c r="D14" s="8">
        <f>Kluppierungsprotokoll!D14*$B14</f>
        <v>2.2999999999999998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6.8999999999999995</v>
      </c>
      <c r="J14" s="8">
        <f>Kluppierungsprotokoll!J14*$B14</f>
        <v>9.1999999999999993</v>
      </c>
      <c r="K14" s="8">
        <f>Kluppierungsprotokoll!K14*$B14</f>
        <v>2.2999999999999998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1.1499999999999999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13.049999999999999</v>
      </c>
      <c r="D15" s="8">
        <f>Kluppierungsprotokoll!D15*$B15</f>
        <v>2.9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5.8</v>
      </c>
      <c r="J15" s="8">
        <f>Kluppierungsprotokoll!J15*$B15</f>
        <v>4.3499999999999996</v>
      </c>
      <c r="K15" s="8">
        <f>Kluppierungsprotokoll!K15*$B15</f>
        <v>1.45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3.6</v>
      </c>
      <c r="D16" s="8">
        <f>Kluppierungsprotokoll!D16*$B16</f>
        <v>3.6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5.4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6.6000000000000005</v>
      </c>
      <c r="D17" s="8">
        <f>Kluppierungsprotokoll!D17*$B17</f>
        <v>4.4000000000000004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4.4000000000000004</v>
      </c>
      <c r="J17" s="8">
        <f>Kluppierungsprotokoll!J17*$B17</f>
        <v>2.2000000000000002</v>
      </c>
      <c r="K17" s="8">
        <f>Kluppierungsprotokoll!K17*$B17</f>
        <v>2.2000000000000002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13.5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5.4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25.6</v>
      </c>
      <c r="D19" s="8">
        <f>Kluppierungsprotokoll!D19*$B19</f>
        <v>3.2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11.100000000000001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3.7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8.4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4.2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4.2</v>
      </c>
      <c r="J21" s="8">
        <f>Kluppierungsprotokoll!J21*$B21</f>
        <v>4.2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6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13.2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114.7</v>
      </c>
      <c r="D53">
        <f t="shared" ref="D53:S53" si="0">SUM(D9:D51)</f>
        <v>22.099999999999998</v>
      </c>
      <c r="E53">
        <f t="shared" si="0"/>
        <v>0</v>
      </c>
      <c r="F53">
        <f t="shared" si="0"/>
        <v>4.2</v>
      </c>
      <c r="G53">
        <f t="shared" si="0"/>
        <v>0</v>
      </c>
      <c r="H53">
        <f t="shared" si="0"/>
        <v>6.75</v>
      </c>
      <c r="I53">
        <f t="shared" si="0"/>
        <v>42.5</v>
      </c>
      <c r="J53">
        <f t="shared" si="0"/>
        <v>38.150000000000006</v>
      </c>
      <c r="K53">
        <f t="shared" si="0"/>
        <v>16.45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1.65</v>
      </c>
      <c r="P53">
        <f t="shared" si="0"/>
        <v>0.6</v>
      </c>
      <c r="Q53">
        <f t="shared" si="0"/>
        <v>0</v>
      </c>
      <c r="R53">
        <f t="shared" si="0"/>
        <v>0</v>
      </c>
      <c r="S53">
        <f t="shared" si="0"/>
        <v>2.9499999999999997</v>
      </c>
      <c r="T53">
        <f>SUM(C53:S53)</f>
        <v>250.04999999999998</v>
      </c>
    </row>
    <row r="54" spans="1:20" x14ac:dyDescent="0.25">
      <c r="A54" t="s">
        <v>25</v>
      </c>
      <c r="B54" t="s">
        <v>26</v>
      </c>
      <c r="C54">
        <f>C53/$B$6</f>
        <v>127.44444444444444</v>
      </c>
      <c r="D54">
        <f t="shared" ref="D54:S54" si="1">D53/$B$6</f>
        <v>24.555555555555554</v>
      </c>
      <c r="E54">
        <f t="shared" si="1"/>
        <v>0</v>
      </c>
      <c r="F54">
        <f t="shared" si="1"/>
        <v>4.666666666666667</v>
      </c>
      <c r="G54">
        <f t="shared" si="1"/>
        <v>0</v>
      </c>
      <c r="H54">
        <f t="shared" si="1"/>
        <v>7.5</v>
      </c>
      <c r="I54">
        <f t="shared" si="1"/>
        <v>47.222222222222221</v>
      </c>
      <c r="J54">
        <f t="shared" si="1"/>
        <v>42.388888888888893</v>
      </c>
      <c r="K54">
        <f t="shared" si="1"/>
        <v>18.277777777777775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1.8333333333333333</v>
      </c>
      <c r="P54">
        <f t="shared" si="1"/>
        <v>0.66666666666666663</v>
      </c>
      <c r="Q54">
        <f t="shared" si="1"/>
        <v>0</v>
      </c>
      <c r="R54">
        <f t="shared" si="1"/>
        <v>0</v>
      </c>
      <c r="S54">
        <f t="shared" si="1"/>
        <v>3.2777777777777772</v>
      </c>
      <c r="T54">
        <f>SUM(C54:S54)</f>
        <v>277.83333333333331</v>
      </c>
    </row>
    <row r="55" spans="1:20" x14ac:dyDescent="0.25">
      <c r="A55" t="s">
        <v>25</v>
      </c>
      <c r="B55" t="s">
        <v>31</v>
      </c>
      <c r="C55">
        <f>C54/$T54</f>
        <v>0.45870825834833034</v>
      </c>
      <c r="D55">
        <f t="shared" ref="D55:S55" si="2">D54/$T54</f>
        <v>8.8382323535292934E-2</v>
      </c>
      <c r="E55">
        <f t="shared" si="2"/>
        <v>0</v>
      </c>
      <c r="F55">
        <f t="shared" si="2"/>
        <v>1.6796640671865631E-2</v>
      </c>
      <c r="G55">
        <f t="shared" si="2"/>
        <v>0</v>
      </c>
      <c r="H55">
        <f t="shared" si="2"/>
        <v>2.6994601079784044E-2</v>
      </c>
      <c r="I55">
        <f t="shared" si="2"/>
        <v>0.16996600679864027</v>
      </c>
      <c r="J55">
        <f t="shared" si="2"/>
        <v>0.15256948610277946</v>
      </c>
      <c r="K55">
        <f t="shared" si="2"/>
        <v>6.5786842631473705E-2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6.5986802639472104E-3</v>
      </c>
      <c r="P55">
        <f t="shared" si="2"/>
        <v>2.3995200959808041E-3</v>
      </c>
      <c r="Q55">
        <f t="shared" si="2"/>
        <v>0</v>
      </c>
      <c r="R55">
        <f t="shared" si="2"/>
        <v>0</v>
      </c>
      <c r="S55">
        <f t="shared" si="2"/>
        <v>1.1797640471905617E-2</v>
      </c>
      <c r="T55">
        <f>SUM(C55:S55)</f>
        <v>0.99999999999999978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2024-03-04T15:20:05Z</dcterms:modified>
</cp:coreProperties>
</file>